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ise-my.sharepoint.com/personal/tamsin_lindstrom_ki_se/Documents/Dokument/ERC/ERC AdG/ERC AdG 2023/"/>
    </mc:Choice>
  </mc:AlternateContent>
  <xr:revisionPtr revIDLastSave="3" documentId="8_{65333A1E-C115-4573-9F19-3007C63B9D31}" xr6:coauthVersionLast="47" xr6:coauthVersionMax="47" xr10:uidLastSave="{CEDC8D0E-D602-40D4-8509-6BB460C39AAD}"/>
  <bookViews>
    <workbookView xWindow="-110" yWindow="-110" windowWidth="19420" windowHeight="10420" tabRatio="684" xr2:uid="{00000000-000D-0000-FFFF-FFFF00000000}"/>
  </bookViews>
  <sheets>
    <sheet name="Budget prep form" sheetId="15" r:id="rId1"/>
    <sheet name="Pers breakdown-per year" sheetId="16" state="hidden" r:id="rId2"/>
  </sheets>
  <definedNames>
    <definedName name="EURO.rate">'Budget prep form'!$E$7</definedName>
    <definedName name="inflation">'Budget prep form'!$G$8</definedName>
    <definedName name="LKP">'Budget prep form'!$E$8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" i="15" l="1"/>
  <c r="C93" i="15"/>
  <c r="C83" i="15"/>
  <c r="C100" i="15" s="1"/>
  <c r="E74" i="15"/>
  <c r="E73" i="15"/>
  <c r="E72" i="15"/>
  <c r="E75" i="15" l="1"/>
  <c r="D14" i="15" l="1"/>
  <c r="D15" i="15"/>
  <c r="D16" i="15"/>
  <c r="D17" i="15"/>
  <c r="D18" i="15"/>
  <c r="D19" i="15"/>
  <c r="D20" i="15"/>
  <c r="D21" i="15"/>
  <c r="C32" i="15"/>
  <c r="D22" i="15" l="1"/>
  <c r="G31" i="16"/>
  <c r="F40" i="15"/>
  <c r="F41" i="15"/>
  <c r="C22" i="15"/>
  <c r="E22" i="15"/>
  <c r="F22" i="15"/>
  <c r="G22" i="15"/>
  <c r="H22" i="15"/>
  <c r="I22" i="15"/>
  <c r="N12" i="15"/>
  <c r="H21" i="16"/>
  <c r="B21" i="16"/>
  <c r="B5" i="16"/>
  <c r="B4" i="16"/>
  <c r="C10" i="16"/>
  <c r="D10" i="16"/>
  <c r="E10" i="16"/>
  <c r="F10" i="16"/>
  <c r="G10" i="16"/>
  <c r="C11" i="16"/>
  <c r="D11" i="16"/>
  <c r="E11" i="16"/>
  <c r="F11" i="16"/>
  <c r="G11" i="16"/>
  <c r="C12" i="16"/>
  <c r="D12" i="16"/>
  <c r="E12" i="16"/>
  <c r="F12" i="16"/>
  <c r="G12" i="16"/>
  <c r="C13" i="16"/>
  <c r="D13" i="16"/>
  <c r="E13" i="16"/>
  <c r="F13" i="16"/>
  <c r="G13" i="16"/>
  <c r="C14" i="16"/>
  <c r="D14" i="16"/>
  <c r="E14" i="16"/>
  <c r="F14" i="16"/>
  <c r="G14" i="16"/>
  <c r="C15" i="16"/>
  <c r="D15" i="16"/>
  <c r="E15" i="16"/>
  <c r="F15" i="16"/>
  <c r="G15" i="16"/>
  <c r="C16" i="16"/>
  <c r="D16" i="16"/>
  <c r="E16" i="16"/>
  <c r="F16" i="16"/>
  <c r="G16" i="16"/>
  <c r="C17" i="16"/>
  <c r="D17" i="16"/>
  <c r="E17" i="16"/>
  <c r="F17" i="16"/>
  <c r="G17" i="16"/>
  <c r="J15" i="15"/>
  <c r="K15" i="15" s="1"/>
  <c r="J16" i="15"/>
  <c r="K16" i="15" s="1"/>
  <c r="J17" i="15"/>
  <c r="K17" i="15" s="1"/>
  <c r="J18" i="15"/>
  <c r="K18" i="15" s="1"/>
  <c r="J19" i="15"/>
  <c r="K19" i="15" s="1"/>
  <c r="J20" i="15"/>
  <c r="K20" i="15" s="1"/>
  <c r="J21" i="15"/>
  <c r="K21" i="15" s="1"/>
  <c r="J14" i="15"/>
  <c r="K14" i="15" s="1"/>
  <c r="L17" i="15"/>
  <c r="A14" i="16"/>
  <c r="A27" i="16" s="1"/>
  <c r="A15" i="16"/>
  <c r="A28" i="16" s="1"/>
  <c r="A16" i="16"/>
  <c r="A29" i="16" s="1"/>
  <c r="A17" i="16"/>
  <c r="A30" i="16" s="1"/>
  <c r="L21" i="15" l="1"/>
  <c r="L19" i="15"/>
  <c r="L20" i="15"/>
  <c r="L18" i="15"/>
  <c r="L15" i="15"/>
  <c r="L14" i="15"/>
  <c r="J22" i="15"/>
  <c r="K22" i="15"/>
  <c r="M21" i="15"/>
  <c r="M20" i="15"/>
  <c r="M16" i="15"/>
  <c r="L16" i="15"/>
  <c r="M18" i="15"/>
  <c r="M17" i="15"/>
  <c r="M19" i="15"/>
  <c r="M15" i="15"/>
  <c r="M14" i="15"/>
  <c r="L22" i="15" l="1"/>
  <c r="M22" i="15"/>
  <c r="B16" i="16" l="1"/>
  <c r="B17" i="16"/>
  <c r="B30" i="16" s="1"/>
  <c r="E48" i="15"/>
  <c r="E49" i="15"/>
  <c r="E50" i="15"/>
  <c r="E47" i="15"/>
  <c r="C30" i="16" l="1"/>
  <c r="H30" i="16"/>
  <c r="J16" i="16"/>
  <c r="B29" i="16"/>
  <c r="J17" i="16"/>
  <c r="I17" i="16"/>
  <c r="K17" i="16"/>
  <c r="L17" i="16"/>
  <c r="H17" i="16"/>
  <c r="I16" i="16"/>
  <c r="H16" i="16"/>
  <c r="L16" i="16"/>
  <c r="K16" i="16"/>
  <c r="C67" i="15"/>
  <c r="H29" i="16" l="1"/>
  <c r="C29" i="16"/>
  <c r="D30" i="16"/>
  <c r="I30" i="16"/>
  <c r="M16" i="16"/>
  <c r="M17" i="16"/>
  <c r="E30" i="16" l="1"/>
  <c r="J30" i="16"/>
  <c r="D29" i="16"/>
  <c r="I29" i="16"/>
  <c r="E29" i="16" l="1"/>
  <c r="J29" i="16"/>
  <c r="F30" i="16"/>
  <c r="L30" i="16" s="1"/>
  <c r="K30" i="16"/>
  <c r="E51" i="15"/>
  <c r="M30" i="16" l="1"/>
  <c r="O21" i="15" s="1"/>
  <c r="N21" i="15" s="1"/>
  <c r="F29" i="16"/>
  <c r="L29" i="16" s="1"/>
  <c r="K29" i="16"/>
  <c r="A13" i="16"/>
  <c r="A26" i="16" s="1"/>
  <c r="A12" i="16"/>
  <c r="A25" i="16" s="1"/>
  <c r="A11" i="16"/>
  <c r="A24" i="16" s="1"/>
  <c r="A10" i="16"/>
  <c r="A23" i="16" s="1"/>
  <c r="F39" i="15"/>
  <c r="B3" i="16"/>
  <c r="M29" i="16" l="1"/>
  <c r="O20" i="15" s="1"/>
  <c r="N20" i="15" s="1"/>
  <c r="N16" i="16"/>
  <c r="F42" i="15"/>
  <c r="B10" i="16"/>
  <c r="B12" i="16"/>
  <c r="B25" i="16" s="1"/>
  <c r="B13" i="16"/>
  <c r="B26" i="16" s="1"/>
  <c r="B14" i="16"/>
  <c r="B27" i="16" s="1"/>
  <c r="C26" i="16" l="1"/>
  <c r="H26" i="16"/>
  <c r="H25" i="16"/>
  <c r="C25" i="16"/>
  <c r="C27" i="16"/>
  <c r="H27" i="16"/>
  <c r="L10" i="16"/>
  <c r="B23" i="16"/>
  <c r="J10" i="16"/>
  <c r="H10" i="16"/>
  <c r="I10" i="16"/>
  <c r="K10" i="16"/>
  <c r="B15" i="16"/>
  <c r="B28" i="16" s="1"/>
  <c r="L13" i="16"/>
  <c r="K13" i="16"/>
  <c r="H13" i="16"/>
  <c r="J13" i="16"/>
  <c r="I13" i="16"/>
  <c r="J14" i="16"/>
  <c r="H14" i="16"/>
  <c r="K14" i="16"/>
  <c r="L14" i="16"/>
  <c r="I14" i="16"/>
  <c r="B11" i="16"/>
  <c r="B24" i="16" s="1"/>
  <c r="I12" i="16"/>
  <c r="J12" i="16"/>
  <c r="K12" i="16"/>
  <c r="L12" i="16"/>
  <c r="H12" i="16"/>
  <c r="N17" i="16"/>
  <c r="D25" i="16" l="1"/>
  <c r="I25" i="16"/>
  <c r="B31" i="16"/>
  <c r="C23" i="16"/>
  <c r="H23" i="16"/>
  <c r="H28" i="16"/>
  <c r="C28" i="16"/>
  <c r="D27" i="16"/>
  <c r="I27" i="16"/>
  <c r="H24" i="16"/>
  <c r="C24" i="16"/>
  <c r="D26" i="16"/>
  <c r="I26" i="16"/>
  <c r="M10" i="16"/>
  <c r="N10" i="16" s="1"/>
  <c r="K15" i="16"/>
  <c r="H15" i="16"/>
  <c r="J15" i="16"/>
  <c r="I15" i="16"/>
  <c r="L15" i="16"/>
  <c r="J11" i="16"/>
  <c r="L11" i="16"/>
  <c r="K11" i="16"/>
  <c r="H11" i="16"/>
  <c r="I11" i="16"/>
  <c r="M14" i="16"/>
  <c r="N14" i="16" s="1"/>
  <c r="M12" i="16"/>
  <c r="N12" i="16" s="1"/>
  <c r="M13" i="16"/>
  <c r="N13" i="16" s="1"/>
  <c r="C31" i="16" l="1"/>
  <c r="H31" i="16"/>
  <c r="D28" i="16"/>
  <c r="I28" i="16"/>
  <c r="E25" i="16"/>
  <c r="J25" i="16"/>
  <c r="D23" i="16"/>
  <c r="I23" i="16"/>
  <c r="E26" i="16"/>
  <c r="J26" i="16"/>
  <c r="D24" i="16"/>
  <c r="I24" i="16"/>
  <c r="E27" i="16"/>
  <c r="J27" i="16"/>
  <c r="K18" i="16"/>
  <c r="K19" i="16" s="1"/>
  <c r="L18" i="16"/>
  <c r="L19" i="16" s="1"/>
  <c r="I18" i="16"/>
  <c r="I19" i="16" s="1"/>
  <c r="J18" i="16"/>
  <c r="J19" i="16" s="1"/>
  <c r="M15" i="16"/>
  <c r="N15" i="16" s="1"/>
  <c r="M11" i="16"/>
  <c r="N11" i="16" s="1"/>
  <c r="H18" i="16"/>
  <c r="I31" i="16" l="1"/>
  <c r="D31" i="16"/>
  <c r="E23" i="16"/>
  <c r="J23" i="16"/>
  <c r="E24" i="16"/>
  <c r="J24" i="16"/>
  <c r="F26" i="16"/>
  <c r="L26" i="16" s="1"/>
  <c r="K26" i="16"/>
  <c r="F27" i="16"/>
  <c r="L27" i="16" s="1"/>
  <c r="K27" i="16"/>
  <c r="F25" i="16"/>
  <c r="L25" i="16" s="1"/>
  <c r="K25" i="16"/>
  <c r="E28" i="16"/>
  <c r="J28" i="16"/>
  <c r="H19" i="16"/>
  <c r="M19" i="16" s="1"/>
  <c r="M18" i="16"/>
  <c r="E31" i="16" l="1"/>
  <c r="J31" i="16"/>
  <c r="M25" i="16"/>
  <c r="O16" i="15" s="1"/>
  <c r="N16" i="15" s="1"/>
  <c r="M26" i="16"/>
  <c r="O17" i="15" s="1"/>
  <c r="N17" i="15" s="1"/>
  <c r="M27" i="16"/>
  <c r="O18" i="15" s="1"/>
  <c r="N18" i="15" s="1"/>
  <c r="F23" i="16"/>
  <c r="K23" i="16"/>
  <c r="F24" i="16"/>
  <c r="L24" i="16" s="1"/>
  <c r="K24" i="16"/>
  <c r="F28" i="16"/>
  <c r="L28" i="16" s="1"/>
  <c r="K28" i="16"/>
  <c r="F31" i="16" l="1"/>
  <c r="K31" i="16"/>
  <c r="M24" i="16"/>
  <c r="O15" i="15" s="1"/>
  <c r="N15" i="15" s="1"/>
  <c r="M28" i="16"/>
  <c r="O19" i="15" s="1"/>
  <c r="N19" i="15" s="1"/>
  <c r="L23" i="16"/>
  <c r="L31" i="16" s="1"/>
  <c r="M23" i="16" l="1"/>
  <c r="M31" i="16" s="1"/>
  <c r="O14" i="15" l="1"/>
  <c r="O22" i="15" l="1"/>
  <c r="B100" i="15" s="1"/>
  <c r="N14" i="15"/>
  <c r="N22" i="15" s="1"/>
  <c r="E100" i="15" l="1"/>
  <c r="G100" i="15"/>
  <c r="H100" i="15" l="1"/>
</calcChain>
</file>

<file path=xl/sharedStrings.xml><?xml version="1.0" encoding="utf-8"?>
<sst xmlns="http://schemas.openxmlformats.org/spreadsheetml/2006/main" count="124" uniqueCount="98">
  <si>
    <t>Total</t>
  </si>
  <si>
    <t>EURO rate</t>
  </si>
  <si>
    <t>Cost category</t>
  </si>
  <si>
    <t xml:space="preserve">Duration </t>
  </si>
  <si>
    <t>Months</t>
  </si>
  <si>
    <t>Years</t>
  </si>
  <si>
    <t xml:space="preserve">EURO rate </t>
  </si>
  <si>
    <t>SEK/EUR</t>
  </si>
  <si>
    <t>%</t>
  </si>
  <si>
    <t>Inflation</t>
  </si>
  <si>
    <t>Actual</t>
  </si>
  <si>
    <t>Monthly salary</t>
  </si>
  <si>
    <t>salary</t>
  </si>
  <si>
    <t>in</t>
  </si>
  <si>
    <t>(incl. social fees)</t>
  </si>
  <si>
    <t>Project cost</t>
  </si>
  <si>
    <t>Categories:</t>
  </si>
  <si>
    <t>SEK/mth</t>
  </si>
  <si>
    <t>project</t>
  </si>
  <si>
    <t>SEK</t>
  </si>
  <si>
    <t>EUR</t>
  </si>
  <si>
    <t>Types of trips</t>
  </si>
  <si>
    <t>Number of</t>
  </si>
  <si>
    <t>EURO</t>
  </si>
  <si>
    <t>trips</t>
  </si>
  <si>
    <t>Cost/person</t>
  </si>
  <si>
    <t>All costs in</t>
  </si>
  <si>
    <t>Cost</t>
  </si>
  <si>
    <t>% use in</t>
  </si>
  <si>
    <t>Conference fees</t>
  </si>
  <si>
    <t>Indirect
costs</t>
  </si>
  <si>
    <t>Salary incl. soc. fees in Year 2</t>
  </si>
  <si>
    <t>Salary incl. soc. fees in Year 3</t>
  </si>
  <si>
    <t>Salary incl. soc. fees in Year 4</t>
  </si>
  <si>
    <t>Salary incl. soc. fees in Year 5</t>
  </si>
  <si>
    <t>All costs in Euro</t>
  </si>
  <si>
    <t>Monthly salary incl. soc. fees</t>
  </si>
  <si>
    <t>TOTAL</t>
  </si>
  <si>
    <t>TOTAL incl. 3% inflation</t>
  </si>
  <si>
    <t>Duration (years)</t>
  </si>
  <si>
    <t>Check your breakdown compared to the budget prep form!</t>
  </si>
  <si>
    <t>YELLOW CELLS = DATA INPUT CELLS</t>
  </si>
  <si>
    <t>Person-months Year 1</t>
  </si>
  <si>
    <t>Person-months Year 2</t>
  </si>
  <si>
    <t>Person-months Year 5</t>
  </si>
  <si>
    <t>Person-months 
Year 3</t>
  </si>
  <si>
    <t>Person-months 
Year 4</t>
  </si>
  <si>
    <t>Salary incl. 
soc. fees Year 1</t>
  </si>
  <si>
    <t>Total budget</t>
  </si>
  <si>
    <t>Senior Staff</t>
  </si>
  <si>
    <t>Postdocs</t>
  </si>
  <si>
    <t>Students</t>
  </si>
  <si>
    <t>Other</t>
  </si>
  <si>
    <t>SEK.</t>
  </si>
  <si>
    <t>EUR.</t>
  </si>
  <si>
    <t>Year 1</t>
  </si>
  <si>
    <t>Year 2</t>
  </si>
  <si>
    <t>Year 3</t>
  </si>
  <si>
    <t>Year 4</t>
  </si>
  <si>
    <t>Year 5</t>
  </si>
  <si>
    <t>Yr 1</t>
  </si>
  <si>
    <t>Yr2</t>
  </si>
  <si>
    <t>Yr3</t>
  </si>
  <si>
    <t>Yr4</t>
  </si>
  <si>
    <t>Yr5</t>
  </si>
  <si>
    <t>.SEK</t>
  </si>
  <si>
    <t>.EUR</t>
  </si>
  <si>
    <t>Yellow cells 
= data input cells</t>
  </si>
  <si>
    <t>Breakdown of person months</t>
  </si>
  <si>
    <t>Total est. eligible costs*</t>
  </si>
  <si>
    <t>Requested 
grant*</t>
  </si>
  <si>
    <t>persons</t>
  </si>
  <si>
    <t>Number</t>
  </si>
  <si>
    <t>(All costs in EURO)</t>
  </si>
  <si>
    <t>PI*</t>
  </si>
  <si>
    <t>*When calculating the PI salary, you must take into account the % of the PI's working time dedicated to running the ERC project</t>
  </si>
  <si>
    <t>A. Total personnel costs</t>
  </si>
  <si>
    <t>Budget preparation form for ERC Starting, Consolidator, and Advanced Grant applications</t>
  </si>
  <si>
    <t>B. Subcontracting costs</t>
  </si>
  <si>
    <t>C. Purchase costs</t>
  </si>
  <si>
    <t>C.1 Travel and subsistence</t>
  </si>
  <si>
    <t>Travel</t>
  </si>
  <si>
    <t>Subsistence</t>
  </si>
  <si>
    <t>C.2 Equipment</t>
  </si>
  <si>
    <t>project*</t>
  </si>
  <si>
    <r>
      <t xml:space="preserve">C.3 Consumables </t>
    </r>
    <r>
      <rPr>
        <b/>
        <sz val="9"/>
        <rFont val="Arial"/>
        <family val="2"/>
      </rPr>
      <t>incl. fieldwork &amp; animal costs</t>
    </r>
  </si>
  <si>
    <t>C.3  Publications &amp; dissemination</t>
  </si>
  <si>
    <t>C.3 Other additional direct costs</t>
  </si>
  <si>
    <t>D. Internally invoiced goods &amp; services</t>
  </si>
  <si>
    <t>Animal housing</t>
  </si>
  <si>
    <t xml:space="preserve">Publications </t>
  </si>
  <si>
    <t>Workshops</t>
  </si>
  <si>
    <t>CFS*</t>
  </si>
  <si>
    <t>*Final-year audit of the ERC project</t>
  </si>
  <si>
    <t xml:space="preserve">A. Total Personnel costs </t>
  </si>
  <si>
    <t>B. &amp; D. Subcontract &amp; internal invoices</t>
  </si>
  <si>
    <t>Social fees (24-65 yrs) 2023</t>
  </si>
  <si>
    <r>
      <rPr>
        <sz val="10"/>
        <rFont val="Arial"/>
        <family val="2"/>
      </rPr>
      <t>(all figures are in €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</si>
</sst>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color indexed="60"/>
      <name val="Arial"/>
      <family val="2"/>
    </font>
    <font>
      <b/>
      <i/>
      <sz val="8"/>
      <name val="Arial"/>
      <family val="2"/>
    </font>
    <font>
      <i/>
      <sz val="10"/>
      <color indexed="10"/>
      <name val="Arial"/>
      <family val="2"/>
    </font>
    <font>
      <sz val="14"/>
      <name val="Arial"/>
      <family val="2"/>
    </font>
    <font>
      <i/>
      <sz val="11"/>
      <color rgb="FF0070C0"/>
      <name val="Arial"/>
      <family val="2"/>
    </font>
    <font>
      <b/>
      <sz val="9"/>
      <color theme="3" tint="-0.249977111117893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8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3" fontId="10" fillId="0" borderId="0" xfId="0" applyNumberFormat="1" applyFont="1"/>
    <xf numFmtId="2" fontId="10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3" fontId="10" fillId="0" borderId="8" xfId="0" applyNumberFormat="1" applyFont="1" applyBorder="1" applyAlignment="1">
      <alignment horizontal="centerContinuous"/>
    </xf>
    <xf numFmtId="3" fontId="10" fillId="0" borderId="9" xfId="0" applyNumberFormat="1" applyFont="1" applyBorder="1" applyAlignment="1">
      <alignment horizontal="centerContinuous"/>
    </xf>
    <xf numFmtId="0" fontId="10" fillId="0" borderId="10" xfId="0" applyFont="1" applyBorder="1"/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Continuous"/>
    </xf>
    <xf numFmtId="0" fontId="10" fillId="0" borderId="0" xfId="0" applyFont="1" applyAlignment="1">
      <alignment horizontal="center"/>
    </xf>
    <xf numFmtId="3" fontId="10" fillId="2" borderId="1" xfId="0" applyNumberFormat="1" applyFont="1" applyFill="1" applyBorder="1"/>
    <xf numFmtId="3" fontId="10" fillId="0" borderId="1" xfId="0" applyNumberFormat="1" applyFont="1" applyBorder="1"/>
    <xf numFmtId="0" fontId="10" fillId="0" borderId="1" xfId="0" applyFont="1" applyBorder="1"/>
    <xf numFmtId="0" fontId="8" fillId="0" borderId="0" xfId="0" applyFont="1" applyAlignment="1">
      <alignment horizontal="centerContinuous"/>
    </xf>
    <xf numFmtId="0" fontId="12" fillId="0" borderId="14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12" fillId="0" borderId="12" xfId="0" applyFon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/>
    <xf numFmtId="3" fontId="0" fillId="0" borderId="2" xfId="0" applyNumberFormat="1" applyBorder="1"/>
    <xf numFmtId="0" fontId="0" fillId="0" borderId="1" xfId="0" applyBorder="1"/>
    <xf numFmtId="3" fontId="13" fillId="3" borderId="1" xfId="0" applyNumberFormat="1" applyFont="1" applyFill="1" applyBorder="1"/>
    <xf numFmtId="0" fontId="12" fillId="0" borderId="14" xfId="0" applyFont="1" applyBorder="1"/>
    <xf numFmtId="0" fontId="12" fillId="0" borderId="6" xfId="0" applyFont="1" applyBorder="1"/>
    <xf numFmtId="0" fontId="0" fillId="0" borderId="8" xfId="0" applyBorder="1" applyAlignment="1">
      <alignment horizontal="left"/>
    </xf>
    <xf numFmtId="0" fontId="12" fillId="0" borderId="2" xfId="0" applyFont="1" applyBorder="1"/>
    <xf numFmtId="0" fontId="0" fillId="0" borderId="11" xfId="0" applyBorder="1" applyAlignment="1">
      <alignment horizontal="center"/>
    </xf>
    <xf numFmtId="3" fontId="10" fillId="2" borderId="2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3" fontId="14" fillId="0" borderId="0" xfId="0" applyNumberFormat="1" applyFont="1"/>
    <xf numFmtId="0" fontId="0" fillId="2" borderId="1" xfId="0" applyFill="1" applyBorder="1" applyAlignment="1">
      <alignment horizontal="center"/>
    </xf>
    <xf numFmtId="3" fontId="0" fillId="0" borderId="0" xfId="0" applyNumberFormat="1"/>
    <xf numFmtId="3" fontId="11" fillId="0" borderId="0" xfId="0" applyNumberFormat="1" applyFont="1"/>
    <xf numFmtId="0" fontId="0" fillId="0" borderId="1" xfId="0" applyBorder="1" applyAlignment="1">
      <alignment wrapText="1"/>
    </xf>
    <xf numFmtId="3" fontId="8" fillId="0" borderId="0" xfId="0" applyNumberFormat="1" applyFont="1"/>
    <xf numFmtId="3" fontId="13" fillId="0" borderId="0" xfId="0" applyNumberFormat="1" applyFont="1"/>
    <xf numFmtId="0" fontId="2" fillId="0" borderId="0" xfId="0" applyFont="1"/>
    <xf numFmtId="0" fontId="15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7" fillId="0" borderId="15" xfId="0" applyFont="1" applyBorder="1"/>
    <xf numFmtId="0" fontId="3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3" fontId="6" fillId="0" borderId="0" xfId="0" applyNumberFormat="1" applyFont="1" applyAlignment="1">
      <alignment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0" xfId="0" applyFont="1" applyAlignment="1">
      <alignment wrapText="1"/>
    </xf>
    <xf numFmtId="4" fontId="10" fillId="2" borderId="1" xfId="0" applyNumberFormat="1" applyFont="1" applyFill="1" applyBorder="1" applyAlignment="1">
      <alignment horizontal="center"/>
    </xf>
    <xf numFmtId="9" fontId="0" fillId="0" borderId="1" xfId="1" applyFont="1" applyBorder="1"/>
    <xf numFmtId="0" fontId="17" fillId="0" borderId="0" xfId="0" applyFont="1"/>
    <xf numFmtId="9" fontId="3" fillId="0" borderId="0" xfId="0" applyNumberFormat="1" applyFont="1" applyAlignment="1">
      <alignment horizontal="right"/>
    </xf>
    <xf numFmtId="0" fontId="6" fillId="0" borderId="0" xfId="0" applyFont="1"/>
    <xf numFmtId="0" fontId="12" fillId="0" borderId="1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8" fillId="0" borderId="0" xfId="0" applyFont="1"/>
    <xf numFmtId="0" fontId="8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40" fontId="5" fillId="5" borderId="19" xfId="0" applyNumberFormat="1" applyFont="1" applyFill="1" applyBorder="1" applyAlignment="1" applyProtection="1">
      <alignment wrapText="1"/>
      <protection locked="0"/>
    </xf>
    <xf numFmtId="40" fontId="5" fillId="5" borderId="18" xfId="0" applyNumberFormat="1" applyFont="1" applyFill="1" applyBorder="1" applyAlignment="1" applyProtection="1">
      <alignment wrapText="1"/>
      <protection locked="0"/>
    </xf>
    <xf numFmtId="40" fontId="5" fillId="5" borderId="20" xfId="0" applyNumberFormat="1" applyFont="1" applyFill="1" applyBorder="1" applyAlignment="1">
      <alignment wrapText="1"/>
    </xf>
    <xf numFmtId="40" fontId="5" fillId="5" borderId="21" xfId="0" applyNumberFormat="1" applyFont="1" applyFill="1" applyBorder="1" applyAlignment="1" applyProtection="1">
      <alignment wrapText="1"/>
      <protection locked="0"/>
    </xf>
    <xf numFmtId="40" fontId="5" fillId="5" borderId="0" xfId="0" applyNumberFormat="1" applyFont="1" applyFill="1" applyAlignment="1" applyProtection="1">
      <alignment wrapText="1"/>
      <protection locked="0"/>
    </xf>
    <xf numFmtId="40" fontId="5" fillId="5" borderId="22" xfId="0" applyNumberFormat="1" applyFont="1" applyFill="1" applyBorder="1" applyAlignment="1">
      <alignment wrapText="1"/>
    </xf>
    <xf numFmtId="40" fontId="5" fillId="5" borderId="21" xfId="0" applyNumberFormat="1" applyFont="1" applyFill="1" applyBorder="1" applyAlignment="1">
      <alignment wrapText="1"/>
    </xf>
    <xf numFmtId="40" fontId="5" fillId="5" borderId="0" xfId="0" applyNumberFormat="1" applyFont="1" applyFill="1" applyAlignment="1">
      <alignment wrapText="1"/>
    </xf>
    <xf numFmtId="40" fontId="3" fillId="5" borderId="23" xfId="0" applyNumberFormat="1" applyFont="1" applyFill="1" applyBorder="1" applyAlignment="1">
      <alignment wrapText="1"/>
    </xf>
    <xf numFmtId="40" fontId="3" fillId="5" borderId="24" xfId="0" applyNumberFormat="1" applyFont="1" applyFill="1" applyBorder="1" applyAlignment="1">
      <alignment wrapText="1"/>
    </xf>
    <xf numFmtId="40" fontId="3" fillId="5" borderId="25" xfId="0" applyNumberFormat="1" applyFont="1" applyFill="1" applyBorder="1" applyAlignment="1">
      <alignment wrapText="1"/>
    </xf>
    <xf numFmtId="0" fontId="19" fillId="0" borderId="0" xfId="0" applyFont="1"/>
    <xf numFmtId="0" fontId="0" fillId="0" borderId="7" xfId="0" applyBorder="1" applyAlignment="1">
      <alignment horizontal="center"/>
    </xf>
    <xf numFmtId="0" fontId="12" fillId="0" borderId="29" xfId="0" applyFont="1" applyBorder="1" applyAlignment="1">
      <alignment horizontal="center"/>
    </xf>
    <xf numFmtId="9" fontId="10" fillId="2" borderId="2" xfId="0" applyNumberFormat="1" applyFont="1" applyFill="1" applyBorder="1"/>
    <xf numFmtId="9" fontId="10" fillId="2" borderId="1" xfId="0" applyNumberFormat="1" applyFont="1" applyFill="1" applyBorder="1"/>
    <xf numFmtId="3" fontId="0" fillId="0" borderId="14" xfId="0" applyNumberFormat="1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20" fillId="0" borderId="0" xfId="0" applyFont="1"/>
    <xf numFmtId="3" fontId="10" fillId="4" borderId="1" xfId="0" applyNumberFormat="1" applyFont="1" applyFill="1" applyBorder="1"/>
    <xf numFmtId="3" fontId="6" fillId="0" borderId="1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0" fontId="7" fillId="0" borderId="0" xfId="0" applyFont="1"/>
    <xf numFmtId="3" fontId="2" fillId="0" borderId="0" xfId="0" applyNumberFormat="1" applyFont="1"/>
    <xf numFmtId="3" fontId="2" fillId="0" borderId="0" xfId="0" quotePrefix="1" applyNumberFormat="1" applyFont="1"/>
    <xf numFmtId="3" fontId="2" fillId="7" borderId="0" xfId="0" applyNumberFormat="1" applyFont="1" applyFill="1"/>
    <xf numFmtId="3" fontId="10" fillId="0" borderId="1" xfId="0" applyNumberFormat="1" applyFont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center"/>
    </xf>
    <xf numFmtId="3" fontId="7" fillId="3" borderId="1" xfId="0" applyNumberFormat="1" applyFont="1" applyFill="1" applyBorder="1"/>
    <xf numFmtId="3" fontId="10" fillId="0" borderId="17" xfId="0" applyNumberFormat="1" applyFont="1" applyBorder="1" applyAlignment="1">
      <alignment horizontal="centerContinuous"/>
    </xf>
    <xf numFmtId="0" fontId="0" fillId="0" borderId="8" xfId="0" applyBorder="1"/>
    <xf numFmtId="0" fontId="0" fillId="0" borderId="9" xfId="0" applyBorder="1"/>
    <xf numFmtId="3" fontId="2" fillId="8" borderId="0" xfId="0" applyNumberFormat="1" applyFont="1" applyFill="1"/>
    <xf numFmtId="3" fontId="10" fillId="0" borderId="13" xfId="0" applyNumberFormat="1" applyFont="1" applyBorder="1" applyAlignment="1">
      <alignment horizontal="centerContinuous"/>
    </xf>
    <xf numFmtId="3" fontId="10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distributed"/>
    </xf>
    <xf numFmtId="0" fontId="1" fillId="0" borderId="2" xfId="0" applyFont="1" applyBorder="1"/>
    <xf numFmtId="0" fontId="1" fillId="0" borderId="1" xfId="0" applyFont="1" applyBorder="1"/>
    <xf numFmtId="0" fontId="21" fillId="0" borderId="0" xfId="0" applyFont="1"/>
    <xf numFmtId="0" fontId="0" fillId="0" borderId="13" xfId="0" applyBorder="1" applyAlignment="1">
      <alignment horizontal="center"/>
    </xf>
    <xf numFmtId="0" fontId="0" fillId="0" borderId="2" xfId="0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7" xfId="0" applyBorder="1"/>
    <xf numFmtId="0" fontId="12" fillId="0" borderId="10" xfId="0" applyFont="1" applyBorder="1"/>
    <xf numFmtId="0" fontId="8" fillId="9" borderId="3" xfId="0" applyFont="1" applyFill="1" applyBorder="1" applyAlignment="1">
      <alignment horizontal="left"/>
    </xf>
    <xf numFmtId="0" fontId="8" fillId="9" borderId="5" xfId="0" applyFont="1" applyFill="1" applyBorder="1" applyAlignment="1">
      <alignment horizontal="center"/>
    </xf>
    <xf numFmtId="3" fontId="13" fillId="10" borderId="2" xfId="0" applyNumberFormat="1" applyFont="1" applyFill="1" applyBorder="1"/>
    <xf numFmtId="3" fontId="1" fillId="11" borderId="1" xfId="0" applyNumberFormat="1" applyFont="1" applyFill="1" applyBorder="1" applyProtection="1">
      <protection locked="0"/>
    </xf>
    <xf numFmtId="0" fontId="22" fillId="0" borderId="0" xfId="0" applyFont="1"/>
    <xf numFmtId="0" fontId="1" fillId="0" borderId="2" xfId="0" applyFont="1" applyBorder="1" applyAlignment="1">
      <alignment wrapText="1"/>
    </xf>
    <xf numFmtId="0" fontId="8" fillId="5" borderId="3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/>
    </xf>
    <xf numFmtId="0" fontId="10" fillId="5" borderId="4" xfId="0" applyFont="1" applyFill="1" applyBorder="1"/>
    <xf numFmtId="0" fontId="8" fillId="5" borderId="4" xfId="0" applyFont="1" applyFill="1" applyBorder="1" applyAlignment="1">
      <alignment horizontal="center"/>
    </xf>
    <xf numFmtId="0" fontId="0" fillId="5" borderId="4" xfId="0" applyFill="1" applyBorder="1"/>
    <xf numFmtId="0" fontId="8" fillId="12" borderId="3" xfId="0" applyFont="1" applyFill="1" applyBorder="1" applyAlignment="1">
      <alignment horizontal="left"/>
    </xf>
    <xf numFmtId="0" fontId="8" fillId="12" borderId="4" xfId="0" applyFont="1" applyFill="1" applyBorder="1" applyAlignment="1">
      <alignment horizontal="center"/>
    </xf>
    <xf numFmtId="0" fontId="8" fillId="12" borderId="5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left"/>
    </xf>
    <xf numFmtId="0" fontId="8" fillId="12" borderId="7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left"/>
    </xf>
    <xf numFmtId="0" fontId="8" fillId="13" borderId="5" xfId="0" applyFont="1" applyFill="1" applyBorder="1" applyAlignment="1">
      <alignment horizontal="center"/>
    </xf>
    <xf numFmtId="0" fontId="1" fillId="0" borderId="3" xfId="0" applyFont="1" applyBorder="1"/>
    <xf numFmtId="0" fontId="0" fillId="0" borderId="5" xfId="0" applyBorder="1"/>
    <xf numFmtId="0" fontId="1" fillId="0" borderId="0" xfId="0" applyFont="1"/>
    <xf numFmtId="3" fontId="11" fillId="0" borderId="1" xfId="0" applyNumberFormat="1" applyFont="1" applyBorder="1"/>
    <xf numFmtId="3" fontId="8" fillId="10" borderId="1" xfId="0" applyNumberFormat="1" applyFont="1" applyFill="1" applyBorder="1"/>
    <xf numFmtId="0" fontId="0" fillId="13" borderId="1" xfId="0" applyFill="1" applyBorder="1"/>
    <xf numFmtId="0" fontId="0" fillId="11" borderId="1" xfId="0" applyFill="1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14" borderId="1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2" borderId="6" xfId="0" applyFont="1" applyFill="1" applyBorder="1" applyAlignment="1">
      <alignment horizontal="left" wrapText="1"/>
    </xf>
    <xf numFmtId="0" fontId="0" fillId="0" borderId="2" xfId="0" applyBorder="1" applyAlignment="1">
      <alignment wrapText="1"/>
    </xf>
    <xf numFmtId="3" fontId="10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8" fillId="6" borderId="1" xfId="0" applyNumberFormat="1" applyFont="1" applyFill="1" applyBorder="1" applyAlignment="1">
      <alignment horizontal="right"/>
    </xf>
    <xf numFmtId="0" fontId="8" fillId="6" borderId="1" xfId="0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0" fillId="4" borderId="27" xfId="0" applyFill="1" applyBorder="1"/>
    <xf numFmtId="0" fontId="0" fillId="4" borderId="28" xfId="0" applyFill="1" applyBorder="1"/>
    <xf numFmtId="0" fontId="20" fillId="0" borderId="0" xfId="0" applyFont="1"/>
  </cellXfs>
  <cellStyles count="2">
    <cellStyle name="Normal" xfId="0" builtinId="0"/>
    <cellStyle name="Percent" xfId="1" builtin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rgb="FFFFFF99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rgb="FFFFFF99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rgb="FFFFFF99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rgb="FFFFFF99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indexed="43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2F28E"/>
      <color rgb="FFE6EC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rsonnel.table" displayName="Personnel.table" ref="B13:O21" dataDxfId="18" tableBorderDxfId="17">
  <autoFilter ref="B13:O2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Categories:" totalsRowLabel="Total" dataDxfId="16" totalsRowDxfId="15"/>
    <tableColumn id="2" xr3:uid="{00000000-0010-0000-0000-000002000000}" name="SEK/mth" dataDxfId="14" totalsRowDxfId="13"/>
    <tableColumn id="3" xr3:uid="{00000000-0010-0000-0000-000003000000}" name="project" dataDxfId="12" totalsRowDxfId="11"/>
    <tableColumn id="4" xr3:uid="{00000000-0010-0000-0000-000004000000}" name="Year 1" dataDxfId="10"/>
    <tableColumn id="5" xr3:uid="{00000000-0010-0000-0000-000005000000}" name="Year 2" dataDxfId="9"/>
    <tableColumn id="6" xr3:uid="{00000000-0010-0000-0000-000006000000}" name="Year 3" dataDxfId="8"/>
    <tableColumn id="7" xr3:uid="{00000000-0010-0000-0000-000007000000}" name="Year 4" dataDxfId="7"/>
    <tableColumn id="8" xr3:uid="{00000000-0010-0000-0000-000008000000}" name="Year 5" dataDxfId="6"/>
    <tableColumn id="9" xr3:uid="{00000000-0010-0000-0000-000009000000}" name="SEK" dataDxfId="5"/>
    <tableColumn id="10" xr3:uid="{00000000-0010-0000-0000-00000A000000}" name="EUR" dataDxfId="4"/>
    <tableColumn id="11" xr3:uid="{00000000-0010-0000-0000-00000B000000}" name="SEK." dataDxfId="3"/>
    <tableColumn id="12" xr3:uid="{00000000-0010-0000-0000-00000C000000}" name="EUR." totalsRowFunction="custom" dataDxfId="2">
      <totalsRowFormula>SUBTOTAL(109,Personnel.table[Year 4])</totalsRowFormula>
    </tableColumn>
    <tableColumn id="13" xr3:uid="{00000000-0010-0000-0000-00000D000000}" name=".SEK" dataDxfId="1">
      <calculatedColumnFormula>Personnel.table[[#This Row],[.EUR]]*EURO.rate</calculatedColumnFormula>
    </tableColumn>
    <tableColumn id="14" xr3:uid="{00000000-0010-0000-0000-00000E000000}" name=".EUR" dataDxfId="0">
      <calculatedColumnFormula>'Pers breakdown-per year'!M23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101"/>
  <sheetViews>
    <sheetView showGridLines="0" showRowColHeaders="0" tabSelected="1" zoomScale="145" zoomScaleNormal="145" workbookViewId="0">
      <selection activeCell="E94" sqref="E94"/>
    </sheetView>
  </sheetViews>
  <sheetFormatPr defaultRowHeight="12.5" x14ac:dyDescent="0.25"/>
  <cols>
    <col min="1" max="1" width="5.453125" customWidth="1"/>
    <col min="2" max="2" width="18.08984375" customWidth="1"/>
    <col min="3" max="3" width="10.90625" customWidth="1"/>
    <col min="4" max="4" width="9.453125" customWidth="1"/>
    <col min="5" max="5" width="10.453125" customWidth="1"/>
    <col min="6" max="6" width="11.453125" customWidth="1"/>
    <col min="7" max="7" width="10.6328125" customWidth="1"/>
    <col min="8" max="8" width="12.6328125" customWidth="1"/>
    <col min="12" max="12" width="11.90625" customWidth="1"/>
    <col min="13" max="13" width="12.90625" customWidth="1"/>
    <col min="14" max="14" width="13.54296875" customWidth="1"/>
    <col min="15" max="15" width="12.54296875" customWidth="1"/>
  </cols>
  <sheetData>
    <row r="2" spans="2:15" ht="14" x14ac:dyDescent="0.3">
      <c r="B2" s="3" t="s">
        <v>77</v>
      </c>
    </row>
    <row r="3" spans="2:15" ht="13" x14ac:dyDescent="0.3">
      <c r="B3" s="67"/>
    </row>
    <row r="4" spans="2:15" ht="13" x14ac:dyDescent="0.3">
      <c r="B4" s="67"/>
    </row>
    <row r="5" spans="2:15" ht="13" x14ac:dyDescent="0.3">
      <c r="B5" s="67"/>
    </row>
    <row r="6" spans="2:15" s="45" customFormat="1" ht="13" x14ac:dyDescent="0.3">
      <c r="B6" s="159" t="s">
        <v>67</v>
      </c>
      <c r="D6" s="73" t="s">
        <v>3</v>
      </c>
      <c r="E6" s="74">
        <v>60</v>
      </c>
      <c r="F6" s="45" t="s">
        <v>4</v>
      </c>
      <c r="G6" s="74">
        <v>5</v>
      </c>
      <c r="H6" s="45" t="s">
        <v>5</v>
      </c>
    </row>
    <row r="7" spans="2:15" x14ac:dyDescent="0.25">
      <c r="B7" s="160"/>
      <c r="D7" s="4" t="s">
        <v>6</v>
      </c>
      <c r="E7" s="65">
        <v>10.5</v>
      </c>
      <c r="F7" s="7" t="s">
        <v>7</v>
      </c>
    </row>
    <row r="8" spans="2:15" x14ac:dyDescent="0.25">
      <c r="D8" s="116" t="s">
        <v>96</v>
      </c>
      <c r="E8" s="8">
        <v>55.96</v>
      </c>
      <c r="F8" s="6" t="s">
        <v>8</v>
      </c>
      <c r="G8" s="66">
        <v>0.03</v>
      </c>
      <c r="H8" t="s">
        <v>9</v>
      </c>
    </row>
    <row r="9" spans="2:15" ht="13" x14ac:dyDescent="0.3">
      <c r="B9" s="4"/>
      <c r="C9" s="9"/>
      <c r="D9" s="6"/>
      <c r="E9" s="10"/>
      <c r="G9" s="6"/>
      <c r="H9" s="10"/>
    </row>
    <row r="10" spans="2:15" ht="13" x14ac:dyDescent="0.3">
      <c r="B10" s="133" t="s">
        <v>76</v>
      </c>
      <c r="C10" s="135"/>
      <c r="D10" s="136"/>
      <c r="E10" s="137"/>
      <c r="F10" s="138"/>
      <c r="G10" s="136"/>
      <c r="H10" s="137"/>
      <c r="I10" s="137"/>
      <c r="J10" s="137"/>
      <c r="K10" s="137"/>
      <c r="L10" s="137"/>
      <c r="M10" s="137"/>
      <c r="N10" s="137"/>
      <c r="O10" s="134"/>
    </row>
    <row r="11" spans="2:15" ht="13" x14ac:dyDescent="0.3">
      <c r="B11" s="11"/>
      <c r="C11" s="12" t="s">
        <v>10</v>
      </c>
      <c r="D11" s="13" t="s">
        <v>4</v>
      </c>
      <c r="J11" s="161" t="s">
        <v>11</v>
      </c>
      <c r="K11" s="162"/>
      <c r="L11" s="14"/>
      <c r="M11" s="15"/>
      <c r="N11" s="110"/>
      <c r="O11" s="111"/>
    </row>
    <row r="12" spans="2:15" x14ac:dyDescent="0.25">
      <c r="B12" s="16"/>
      <c r="C12" s="17" t="s">
        <v>12</v>
      </c>
      <c r="D12" s="18" t="s">
        <v>13</v>
      </c>
      <c r="E12" s="170" t="s">
        <v>68</v>
      </c>
      <c r="F12" s="171"/>
      <c r="G12" s="171"/>
      <c r="H12" s="171"/>
      <c r="I12" s="171"/>
      <c r="J12" s="19" t="s">
        <v>14</v>
      </c>
      <c r="K12" s="113"/>
      <c r="L12" s="19" t="s">
        <v>15</v>
      </c>
      <c r="M12" s="109"/>
      <c r="N12" s="157" t="str">
        <f>"Project cost incl "&amp;inflation*100&amp;"% inflation"</f>
        <v>Project cost incl 3% inflation</v>
      </c>
      <c r="O12" s="158"/>
    </row>
    <row r="13" spans="2:15" ht="13" x14ac:dyDescent="0.3">
      <c r="B13" s="16" t="s">
        <v>16</v>
      </c>
      <c r="C13" s="20" t="s">
        <v>17</v>
      </c>
      <c r="D13" s="18" t="s">
        <v>18</v>
      </c>
      <c r="E13" s="71" t="s">
        <v>55</v>
      </c>
      <c r="F13" s="71" t="s">
        <v>56</v>
      </c>
      <c r="G13" s="71" t="s">
        <v>57</v>
      </c>
      <c r="H13" s="71" t="s">
        <v>58</v>
      </c>
      <c r="I13" s="71" t="s">
        <v>59</v>
      </c>
      <c r="J13" s="114" t="s">
        <v>19</v>
      </c>
      <c r="K13" s="115" t="s">
        <v>20</v>
      </c>
      <c r="L13" s="18" t="s">
        <v>53</v>
      </c>
      <c r="M13" s="107" t="s">
        <v>54</v>
      </c>
      <c r="N13" s="23" t="s">
        <v>65</v>
      </c>
      <c r="O13" s="23" t="s">
        <v>66</v>
      </c>
    </row>
    <row r="14" spans="2:15" x14ac:dyDescent="0.25">
      <c r="B14" s="120" t="s">
        <v>74</v>
      </c>
      <c r="C14" s="21"/>
      <c r="D14" s="104">
        <f>SUM(Personnel.table[[#This Row],[Year 1]:[Year 5]])</f>
        <v>0</v>
      </c>
      <c r="E14" s="97"/>
      <c r="F14" s="97"/>
      <c r="G14" s="97"/>
      <c r="H14" s="97"/>
      <c r="I14" s="97"/>
      <c r="J14" s="22">
        <f>Personnel.table[[#This Row],[SEK/mth]]*(1+LKP/100)</f>
        <v>0</v>
      </c>
      <c r="K14" s="22">
        <f>Personnel.table[[#This Row],[SEK]]/EURO.rate</f>
        <v>0</v>
      </c>
      <c r="L14" s="22">
        <f>Personnel.table[[#This Row],[project]]*Personnel.table[[#This Row],[SEK]]</f>
        <v>0</v>
      </c>
      <c r="M14" s="22">
        <f>Personnel.table[[#This Row],[project]]*Personnel.table[[#This Row],[EUR]]</f>
        <v>0</v>
      </c>
      <c r="N14" s="22">
        <f>Personnel.table[[#This Row],[.EUR]]*EURO.rate</f>
        <v>0</v>
      </c>
      <c r="O14" s="22">
        <f>'Pers breakdown-per year'!M23</f>
        <v>0</v>
      </c>
    </row>
    <row r="15" spans="2:15" x14ac:dyDescent="0.25">
      <c r="B15" s="23" t="s">
        <v>49</v>
      </c>
      <c r="C15" s="21"/>
      <c r="D15" s="104">
        <f>SUM(Personnel.table[[#This Row],[Year 1]:[Year 5]])</f>
        <v>0</v>
      </c>
      <c r="E15" s="97"/>
      <c r="F15" s="97"/>
      <c r="G15" s="97"/>
      <c r="H15" s="97"/>
      <c r="I15" s="97"/>
      <c r="J15" s="22">
        <f>Personnel.table[[#This Row],[SEK/mth]]*(1+LKP/100)</f>
        <v>0</v>
      </c>
      <c r="K15" s="22">
        <f>Personnel.table[[#This Row],[SEK]]/EURO.rate</f>
        <v>0</v>
      </c>
      <c r="L15" s="22">
        <f>Personnel.table[[#This Row],[project]]*Personnel.table[[#This Row],[SEK]]</f>
        <v>0</v>
      </c>
      <c r="M15" s="22">
        <f>Personnel.table[[#This Row],[project]]*Personnel.table[[#This Row],[EUR]]</f>
        <v>0</v>
      </c>
      <c r="N15" s="22">
        <f>Personnel.table[[#This Row],[.EUR]]*EURO.rate</f>
        <v>0</v>
      </c>
      <c r="O15" s="22">
        <f>'Pers breakdown-per year'!M24</f>
        <v>0</v>
      </c>
    </row>
    <row r="16" spans="2:15" x14ac:dyDescent="0.25">
      <c r="B16" s="23" t="s">
        <v>50</v>
      </c>
      <c r="C16" s="21"/>
      <c r="D16" s="104">
        <f>SUM(Personnel.table[[#This Row],[Year 1]:[Year 5]])</f>
        <v>0</v>
      </c>
      <c r="E16" s="97"/>
      <c r="F16" s="97"/>
      <c r="G16" s="97"/>
      <c r="H16" s="97"/>
      <c r="I16" s="97"/>
      <c r="J16" s="22">
        <f>Personnel.table[[#This Row],[SEK/mth]]*(1+LKP/100)</f>
        <v>0</v>
      </c>
      <c r="K16" s="22">
        <f>Personnel.table[[#This Row],[SEK]]/EURO.rate</f>
        <v>0</v>
      </c>
      <c r="L16" s="22">
        <f>Personnel.table[[#This Row],[project]]*Personnel.table[[#This Row],[SEK]]</f>
        <v>0</v>
      </c>
      <c r="M16" s="22">
        <f>Personnel.table[[#This Row],[project]]*Personnel.table[[#This Row],[EUR]]</f>
        <v>0</v>
      </c>
      <c r="N16" s="22">
        <f>Personnel.table[[#This Row],[.EUR]]*EURO.rate</f>
        <v>0</v>
      </c>
      <c r="O16" s="22">
        <f>'Pers breakdown-per year'!M25</f>
        <v>0</v>
      </c>
    </row>
    <row r="17" spans="2:15" x14ac:dyDescent="0.25">
      <c r="B17" s="23" t="s">
        <v>51</v>
      </c>
      <c r="C17" s="21"/>
      <c r="D17" s="104">
        <f>SUM(Personnel.table[[#This Row],[Year 1]:[Year 5]])</f>
        <v>0</v>
      </c>
      <c r="E17" s="97"/>
      <c r="F17" s="97"/>
      <c r="G17" s="97"/>
      <c r="H17" s="97"/>
      <c r="I17" s="97"/>
      <c r="J17" s="22">
        <f>Personnel.table[[#This Row],[SEK/mth]]*(1+LKP/100)</f>
        <v>0</v>
      </c>
      <c r="K17" s="22">
        <f>Personnel.table[[#This Row],[SEK]]/EURO.rate</f>
        <v>0</v>
      </c>
      <c r="L17" s="22">
        <f>Personnel.table[[#This Row],[project]]*Personnel.table[[#This Row],[SEK]]</f>
        <v>0</v>
      </c>
      <c r="M17" s="22">
        <f>Personnel.table[[#This Row],[project]]*Personnel.table[[#This Row],[EUR]]</f>
        <v>0</v>
      </c>
      <c r="N17" s="22">
        <f>Personnel.table[[#This Row],[.EUR]]*EURO.rate</f>
        <v>0</v>
      </c>
      <c r="O17" s="22">
        <f>'Pers breakdown-per year'!M26</f>
        <v>0</v>
      </c>
    </row>
    <row r="18" spans="2:15" x14ac:dyDescent="0.25">
      <c r="B18" s="23" t="s">
        <v>52</v>
      </c>
      <c r="C18" s="21"/>
      <c r="D18" s="104">
        <f>SUM(Personnel.table[[#This Row],[Year 1]:[Year 5]])</f>
        <v>0</v>
      </c>
      <c r="E18" s="97"/>
      <c r="F18" s="97"/>
      <c r="G18" s="97"/>
      <c r="H18" s="97"/>
      <c r="I18" s="97"/>
      <c r="J18" s="22">
        <f>Personnel.table[[#This Row],[SEK/mth]]*(1+LKP/100)</f>
        <v>0</v>
      </c>
      <c r="K18" s="22">
        <f>Personnel.table[[#This Row],[SEK]]/EURO.rate</f>
        <v>0</v>
      </c>
      <c r="L18" s="22">
        <f>Personnel.table[[#This Row],[project]]*Personnel.table[[#This Row],[SEK]]</f>
        <v>0</v>
      </c>
      <c r="M18" s="22">
        <f>Personnel.table[[#This Row],[project]]*Personnel.table[[#This Row],[EUR]]</f>
        <v>0</v>
      </c>
      <c r="N18" s="22">
        <f>Personnel.table[[#This Row],[.EUR]]*EURO.rate</f>
        <v>0</v>
      </c>
      <c r="O18" s="22">
        <f>'Pers breakdown-per year'!M27</f>
        <v>0</v>
      </c>
    </row>
    <row r="19" spans="2:15" x14ac:dyDescent="0.25">
      <c r="B19" s="23" t="s">
        <v>52</v>
      </c>
      <c r="C19" s="21"/>
      <c r="D19" s="104">
        <f>SUM(Personnel.table[[#This Row],[Year 1]:[Year 5]])</f>
        <v>0</v>
      </c>
      <c r="E19" s="97"/>
      <c r="F19" s="97"/>
      <c r="G19" s="97"/>
      <c r="H19" s="97"/>
      <c r="I19" s="97"/>
      <c r="J19" s="22">
        <f>Personnel.table[[#This Row],[SEK/mth]]*(1+LKP/100)</f>
        <v>0</v>
      </c>
      <c r="K19" s="22">
        <f>Personnel.table[[#This Row],[SEK]]/EURO.rate</f>
        <v>0</v>
      </c>
      <c r="L19" s="22">
        <f>Personnel.table[[#This Row],[project]]*Personnel.table[[#This Row],[SEK]]</f>
        <v>0</v>
      </c>
      <c r="M19" s="22">
        <f>Personnel.table[[#This Row],[project]]*Personnel.table[[#This Row],[EUR]]</f>
        <v>0</v>
      </c>
      <c r="N19" s="22">
        <f>Personnel.table[[#This Row],[.EUR]]*EURO.rate</f>
        <v>0</v>
      </c>
      <c r="O19" s="22">
        <f>'Pers breakdown-per year'!M28</f>
        <v>0</v>
      </c>
    </row>
    <row r="20" spans="2:15" x14ac:dyDescent="0.25">
      <c r="B20" s="23" t="s">
        <v>52</v>
      </c>
      <c r="C20" s="21"/>
      <c r="D20" s="104">
        <f>SUM(Personnel.table[[#This Row],[Year 1]:[Year 5]])</f>
        <v>0</v>
      </c>
      <c r="E20" s="97"/>
      <c r="F20" s="97"/>
      <c r="G20" s="97"/>
      <c r="H20" s="97"/>
      <c r="I20" s="97"/>
      <c r="J20" s="22">
        <f>Personnel.table[[#This Row],[SEK/mth]]*(1+LKP/100)</f>
        <v>0</v>
      </c>
      <c r="K20" s="22">
        <f>Personnel.table[[#This Row],[SEK]]/EURO.rate</f>
        <v>0</v>
      </c>
      <c r="L20" s="22">
        <f>Personnel.table[[#This Row],[project]]*Personnel.table[[#This Row],[SEK]]</f>
        <v>0</v>
      </c>
      <c r="M20" s="22">
        <f>Personnel.table[[#This Row],[project]]*Personnel.table[[#This Row],[EUR]]</f>
        <v>0</v>
      </c>
      <c r="N20" s="22">
        <f>Personnel.table[[#This Row],[.EUR]]*EURO.rate</f>
        <v>0</v>
      </c>
      <c r="O20" s="22">
        <f>'Pers breakdown-per year'!M29</f>
        <v>0</v>
      </c>
    </row>
    <row r="21" spans="2:15" x14ac:dyDescent="0.25">
      <c r="B21" s="23" t="s">
        <v>52</v>
      </c>
      <c r="C21" s="21"/>
      <c r="D21" s="104">
        <f>SUM(Personnel.table[[#This Row],[Year 1]:[Year 5]])</f>
        <v>0</v>
      </c>
      <c r="E21" s="97"/>
      <c r="F21" s="97"/>
      <c r="G21" s="97"/>
      <c r="H21" s="97"/>
      <c r="I21" s="97"/>
      <c r="J21" s="22">
        <f>Personnel.table[[#This Row],[SEK/mth]]*(1+LKP/100)</f>
        <v>0</v>
      </c>
      <c r="K21" s="22">
        <f>Personnel.table[[#This Row],[SEK]]/EURO.rate</f>
        <v>0</v>
      </c>
      <c r="L21" s="22">
        <f>Personnel.table[[#This Row],[project]]*Personnel.table[[#This Row],[SEK]]</f>
        <v>0</v>
      </c>
      <c r="M21" s="22">
        <f>Personnel.table[[#This Row],[project]]*Personnel.table[[#This Row],[EUR]]</f>
        <v>0</v>
      </c>
      <c r="N21" s="22">
        <f>Personnel.table[[#This Row],[.EUR]]*EURO.rate</f>
        <v>0</v>
      </c>
      <c r="O21" s="22">
        <f>'Pers breakdown-per year'!M30</f>
        <v>0</v>
      </c>
    </row>
    <row r="22" spans="2:15" ht="15.5" x14ac:dyDescent="0.35">
      <c r="B22" s="105" t="s">
        <v>37</v>
      </c>
      <c r="C22" s="106">
        <f t="shared" ref="C22:O22" si="0">SUM(C14:C21)</f>
        <v>0</v>
      </c>
      <c r="D22" s="107">
        <f t="shared" si="0"/>
        <v>0</v>
      </c>
      <c r="E22" s="106">
        <f t="shared" si="0"/>
        <v>0</v>
      </c>
      <c r="F22" s="106">
        <f t="shared" si="0"/>
        <v>0</v>
      </c>
      <c r="G22" s="106">
        <f t="shared" si="0"/>
        <v>0</v>
      </c>
      <c r="H22" s="106">
        <f t="shared" si="0"/>
        <v>0</v>
      </c>
      <c r="I22" s="106">
        <f t="shared" si="0"/>
        <v>0</v>
      </c>
      <c r="J22" s="106">
        <f t="shared" si="0"/>
        <v>0</v>
      </c>
      <c r="K22" s="106">
        <f t="shared" si="0"/>
        <v>0</v>
      </c>
      <c r="L22" s="106">
        <f t="shared" si="0"/>
        <v>0</v>
      </c>
      <c r="M22" s="106">
        <f t="shared" si="0"/>
        <v>0</v>
      </c>
      <c r="N22" s="106">
        <f t="shared" si="0"/>
        <v>0</v>
      </c>
      <c r="O22" s="108">
        <f t="shared" si="0"/>
        <v>0</v>
      </c>
    </row>
    <row r="23" spans="2:15" ht="13" x14ac:dyDescent="0.3">
      <c r="B23" s="121" t="s">
        <v>75</v>
      </c>
      <c r="C23" s="6"/>
      <c r="D23" s="20"/>
      <c r="J23" s="24"/>
      <c r="K23" s="24"/>
      <c r="L23" s="7"/>
      <c r="M23" s="7"/>
    </row>
    <row r="24" spans="2:15" ht="13" x14ac:dyDescent="0.3">
      <c r="B24" s="121"/>
      <c r="C24" s="6"/>
      <c r="D24" s="20"/>
      <c r="J24" s="24"/>
      <c r="K24" s="24"/>
      <c r="L24" s="7"/>
      <c r="M24" s="7"/>
    </row>
    <row r="25" spans="2:15" ht="13" x14ac:dyDescent="0.3">
      <c r="B25" s="127" t="s">
        <v>78</v>
      </c>
      <c r="C25" s="128"/>
      <c r="D25" s="20"/>
      <c r="J25" s="24"/>
      <c r="K25" s="24"/>
      <c r="L25" s="7"/>
      <c r="M25" s="7"/>
    </row>
    <row r="26" spans="2:15" ht="13" x14ac:dyDescent="0.3">
      <c r="B26" s="126" t="s">
        <v>26</v>
      </c>
      <c r="C26" s="28"/>
      <c r="D26" s="20"/>
      <c r="J26" s="24"/>
      <c r="K26" s="24"/>
      <c r="L26" s="7"/>
      <c r="M26" s="7"/>
    </row>
    <row r="27" spans="2:15" ht="13" x14ac:dyDescent="0.3">
      <c r="B27" s="39" t="s">
        <v>23</v>
      </c>
      <c r="C27" s="30" t="s">
        <v>27</v>
      </c>
      <c r="D27" s="20"/>
      <c r="J27" s="24"/>
      <c r="K27" s="24"/>
      <c r="L27" s="7"/>
      <c r="M27" s="7"/>
    </row>
    <row r="28" spans="2:15" ht="13" x14ac:dyDescent="0.3">
      <c r="B28" s="123"/>
      <c r="C28" s="130"/>
      <c r="D28" s="20"/>
      <c r="J28" s="24"/>
      <c r="K28" s="24"/>
      <c r="L28" s="7"/>
      <c r="M28" s="7"/>
    </row>
    <row r="29" spans="2:15" ht="13" x14ac:dyDescent="0.3">
      <c r="B29" s="123"/>
      <c r="C29" s="130"/>
      <c r="D29" s="20"/>
      <c r="J29" s="24"/>
      <c r="K29" s="24"/>
      <c r="L29" s="7"/>
      <c r="M29" s="7"/>
    </row>
    <row r="30" spans="2:15" ht="13" x14ac:dyDescent="0.3">
      <c r="B30" s="123"/>
      <c r="C30" s="130"/>
      <c r="D30" s="20"/>
      <c r="J30" s="24"/>
      <c r="K30" s="24"/>
      <c r="L30" s="7"/>
      <c r="M30" s="7"/>
    </row>
    <row r="31" spans="2:15" ht="13" x14ac:dyDescent="0.3">
      <c r="B31" s="50"/>
      <c r="C31" s="130"/>
      <c r="D31" s="20"/>
      <c r="J31" s="24"/>
      <c r="K31" s="24"/>
      <c r="L31" s="7"/>
      <c r="M31" s="7"/>
    </row>
    <row r="32" spans="2:15" ht="13" x14ac:dyDescent="0.3">
      <c r="C32" s="129">
        <f>SUM(C28:C31)</f>
        <v>0</v>
      </c>
      <c r="D32" s="20"/>
      <c r="J32" s="24"/>
      <c r="K32" s="24"/>
      <c r="L32" s="7"/>
      <c r="M32" s="7"/>
    </row>
    <row r="33" spans="2:13" ht="13" x14ac:dyDescent="0.3">
      <c r="B33" s="121"/>
      <c r="C33" s="6"/>
      <c r="D33" s="20"/>
      <c r="J33" s="24"/>
      <c r="K33" s="24"/>
      <c r="L33" s="7"/>
      <c r="M33" s="7"/>
    </row>
    <row r="34" spans="2:13" ht="13" x14ac:dyDescent="0.3">
      <c r="B34" s="131" t="s">
        <v>79</v>
      </c>
    </row>
    <row r="36" spans="2:13" ht="13" x14ac:dyDescent="0.3">
      <c r="B36" s="139" t="s">
        <v>80</v>
      </c>
      <c r="C36" s="140"/>
      <c r="D36" s="140"/>
      <c r="E36" s="140"/>
      <c r="F36" s="141"/>
    </row>
    <row r="37" spans="2:13" ht="13" x14ac:dyDescent="0.3">
      <c r="B37" s="25" t="s">
        <v>21</v>
      </c>
      <c r="C37" s="26" t="s">
        <v>22</v>
      </c>
      <c r="D37" s="27" t="s">
        <v>22</v>
      </c>
      <c r="F37" s="28"/>
    </row>
    <row r="38" spans="2:13" ht="13" x14ac:dyDescent="0.3">
      <c r="B38" s="29" t="s">
        <v>73</v>
      </c>
      <c r="C38" s="30" t="s">
        <v>24</v>
      </c>
      <c r="D38" s="30" t="s">
        <v>71</v>
      </c>
      <c r="E38" s="31" t="s">
        <v>25</v>
      </c>
      <c r="F38" s="30" t="s">
        <v>0</v>
      </c>
    </row>
    <row r="39" spans="2:13" x14ac:dyDescent="0.25">
      <c r="B39" s="119" t="s">
        <v>81</v>
      </c>
      <c r="C39" s="5"/>
      <c r="D39" s="5"/>
      <c r="E39" s="21"/>
      <c r="F39" s="33">
        <f>SUM(C39*D39*E39)</f>
        <v>0</v>
      </c>
    </row>
    <row r="40" spans="2:13" x14ac:dyDescent="0.25">
      <c r="B40" s="34" t="s">
        <v>29</v>
      </c>
      <c r="C40" s="5"/>
      <c r="D40" s="5"/>
      <c r="E40" s="21"/>
      <c r="F40" s="33">
        <f>SUM(C40*D40*E40)</f>
        <v>0</v>
      </c>
    </row>
    <row r="41" spans="2:13" x14ac:dyDescent="0.25">
      <c r="B41" s="120" t="s">
        <v>82</v>
      </c>
      <c r="C41" s="5"/>
      <c r="D41" s="5"/>
      <c r="E41" s="21"/>
      <c r="F41" s="33">
        <f>SUM(C41*D41*E41)</f>
        <v>0</v>
      </c>
    </row>
    <row r="42" spans="2:13" ht="13" x14ac:dyDescent="0.3">
      <c r="F42" s="35">
        <f>SUM(F39:F41)</f>
        <v>0</v>
      </c>
    </row>
    <row r="44" spans="2:13" ht="13" x14ac:dyDescent="0.3">
      <c r="B44" s="142" t="s">
        <v>83</v>
      </c>
      <c r="C44" s="143"/>
      <c r="D44" s="143"/>
      <c r="E44" s="144"/>
    </row>
    <row r="45" spans="2:13" ht="13" x14ac:dyDescent="0.3">
      <c r="B45" s="37" t="s">
        <v>26</v>
      </c>
      <c r="C45" s="89"/>
      <c r="D45" s="38" t="s">
        <v>28</v>
      </c>
      <c r="E45" s="28"/>
    </row>
    <row r="46" spans="2:13" ht="13" x14ac:dyDescent="0.3">
      <c r="B46" s="39" t="s">
        <v>23</v>
      </c>
      <c r="C46" s="40" t="s">
        <v>27</v>
      </c>
      <c r="D46" s="124" t="s">
        <v>84</v>
      </c>
      <c r="E46" s="30" t="s">
        <v>0</v>
      </c>
    </row>
    <row r="47" spans="2:13" x14ac:dyDescent="0.25">
      <c r="B47" s="32"/>
      <c r="C47" s="41"/>
      <c r="D47" s="91"/>
      <c r="E47" s="33">
        <f>C47*D47</f>
        <v>0</v>
      </c>
    </row>
    <row r="48" spans="2:13" x14ac:dyDescent="0.25">
      <c r="B48" s="34"/>
      <c r="C48" s="41"/>
      <c r="D48" s="91"/>
      <c r="E48" s="33">
        <f>C48*D48</f>
        <v>0</v>
      </c>
    </row>
    <row r="49" spans="2:5" x14ac:dyDescent="0.25">
      <c r="B49" s="34"/>
      <c r="C49" s="41"/>
      <c r="D49" s="91"/>
      <c r="E49" s="33">
        <f>C49*D49</f>
        <v>0</v>
      </c>
    </row>
    <row r="50" spans="2:5" x14ac:dyDescent="0.25">
      <c r="B50" s="23"/>
      <c r="C50" s="42"/>
      <c r="D50" s="92"/>
      <c r="E50" s="33">
        <f>C50*D50</f>
        <v>0</v>
      </c>
    </row>
    <row r="51" spans="2:5" ht="13" x14ac:dyDescent="0.3">
      <c r="B51" s="121"/>
      <c r="E51" s="35">
        <f>SUM(E47:E50)</f>
        <v>0</v>
      </c>
    </row>
    <row r="53" spans="2:5" ht="13" x14ac:dyDescent="0.3">
      <c r="B53" s="139" t="s">
        <v>85</v>
      </c>
      <c r="C53" s="140"/>
      <c r="D53" s="141"/>
    </row>
    <row r="54" spans="2:5" ht="13" x14ac:dyDescent="0.3">
      <c r="B54" s="36" t="s">
        <v>26</v>
      </c>
      <c r="D54" s="94"/>
    </row>
    <row r="55" spans="2:5" ht="13" x14ac:dyDescent="0.3">
      <c r="B55" s="29" t="s">
        <v>23</v>
      </c>
      <c r="C55" s="31" t="s">
        <v>27</v>
      </c>
      <c r="D55" s="95"/>
    </row>
    <row r="56" spans="2:5" x14ac:dyDescent="0.25">
      <c r="B56" s="32"/>
      <c r="C56" s="21"/>
      <c r="D56" s="93"/>
    </row>
    <row r="57" spans="2:5" x14ac:dyDescent="0.25">
      <c r="B57" s="32"/>
      <c r="C57" s="21"/>
      <c r="D57" s="93"/>
    </row>
    <row r="58" spans="2:5" x14ac:dyDescent="0.25">
      <c r="B58" s="32"/>
      <c r="C58" s="21"/>
      <c r="D58" s="93"/>
    </row>
    <row r="59" spans="2:5" x14ac:dyDescent="0.25">
      <c r="B59" s="32"/>
      <c r="C59" s="21"/>
      <c r="D59" s="93"/>
    </row>
    <row r="60" spans="2:5" x14ac:dyDescent="0.25">
      <c r="B60" s="32"/>
      <c r="C60" s="21"/>
      <c r="D60" s="93"/>
    </row>
    <row r="61" spans="2:5" x14ac:dyDescent="0.25">
      <c r="B61" s="32"/>
      <c r="C61" s="21"/>
      <c r="D61" s="93"/>
    </row>
    <row r="62" spans="2:5" x14ac:dyDescent="0.25">
      <c r="B62" s="32"/>
      <c r="C62" s="21"/>
      <c r="D62" s="93"/>
    </row>
    <row r="63" spans="2:5" x14ac:dyDescent="0.25">
      <c r="B63" s="32"/>
      <c r="C63" s="21"/>
      <c r="D63" s="93"/>
    </row>
    <row r="64" spans="2:5" x14ac:dyDescent="0.25">
      <c r="B64" s="32"/>
      <c r="C64" s="21"/>
      <c r="D64" s="93"/>
    </row>
    <row r="65" spans="2:11" x14ac:dyDescent="0.25">
      <c r="B65" s="32"/>
      <c r="C65" s="21"/>
      <c r="D65" s="93"/>
      <c r="K65" s="6"/>
    </row>
    <row r="66" spans="2:11" x14ac:dyDescent="0.25">
      <c r="B66" s="32"/>
      <c r="C66" s="21"/>
      <c r="D66" s="93"/>
    </row>
    <row r="67" spans="2:11" ht="13" x14ac:dyDescent="0.3">
      <c r="C67" s="35">
        <f>SUM(C56:C66)</f>
        <v>0</v>
      </c>
    </row>
    <row r="69" spans="2:11" ht="13" x14ac:dyDescent="0.3">
      <c r="B69" s="139" t="s">
        <v>86</v>
      </c>
      <c r="C69" s="140"/>
      <c r="D69" s="141"/>
      <c r="E69" s="144"/>
    </row>
    <row r="70" spans="2:11" ht="13" x14ac:dyDescent="0.3">
      <c r="B70" s="36" t="s">
        <v>26</v>
      </c>
      <c r="D70" s="28"/>
      <c r="E70" s="28"/>
    </row>
    <row r="71" spans="2:11" ht="13" x14ac:dyDescent="0.3">
      <c r="B71" s="29" t="s">
        <v>23</v>
      </c>
      <c r="C71" s="31" t="s">
        <v>27</v>
      </c>
      <c r="D71" s="117" t="s">
        <v>72</v>
      </c>
      <c r="E71" s="30" t="s">
        <v>0</v>
      </c>
    </row>
    <row r="72" spans="2:11" x14ac:dyDescent="0.25">
      <c r="B72" s="119" t="s">
        <v>90</v>
      </c>
      <c r="C72" s="21"/>
      <c r="D72" s="33"/>
      <c r="E72" s="33">
        <f>C72*D72</f>
        <v>0</v>
      </c>
    </row>
    <row r="73" spans="2:11" x14ac:dyDescent="0.25">
      <c r="B73" s="147" t="s">
        <v>91</v>
      </c>
      <c r="C73" s="153"/>
      <c r="D73" s="148"/>
      <c r="E73" s="150">
        <f>SUM(C73:D73)</f>
        <v>0</v>
      </c>
    </row>
    <row r="74" spans="2:11" x14ac:dyDescent="0.25">
      <c r="B74" s="120"/>
      <c r="C74" s="153"/>
      <c r="D74" s="34"/>
      <c r="E74" s="150">
        <f>SUM(C74:D74)</f>
        <v>0</v>
      </c>
    </row>
    <row r="75" spans="2:11" ht="13" x14ac:dyDescent="0.3">
      <c r="B75" s="149"/>
      <c r="E75" s="35">
        <f>SUM(E72:E74)</f>
        <v>0</v>
      </c>
    </row>
    <row r="76" spans="2:11" x14ac:dyDescent="0.25">
      <c r="B76" s="149"/>
    </row>
    <row r="77" spans="2:11" ht="13" x14ac:dyDescent="0.3">
      <c r="B77" s="139" t="s">
        <v>87</v>
      </c>
      <c r="C77" s="140"/>
      <c r="E77" s="45"/>
      <c r="H77" s="46"/>
    </row>
    <row r="78" spans="2:11" ht="13" x14ac:dyDescent="0.3">
      <c r="B78" s="37" t="s">
        <v>26</v>
      </c>
      <c r="C78" s="28"/>
      <c r="H78" s="46"/>
    </row>
    <row r="79" spans="2:11" ht="13" x14ac:dyDescent="0.3">
      <c r="B79" s="39" t="s">
        <v>23</v>
      </c>
      <c r="C79" s="30" t="s">
        <v>27</v>
      </c>
      <c r="H79" s="46"/>
    </row>
    <row r="80" spans="2:11" x14ac:dyDescent="0.25">
      <c r="B80" s="119" t="s">
        <v>92</v>
      </c>
      <c r="C80" s="47"/>
      <c r="H80" s="46"/>
    </row>
    <row r="81" spans="2:10" ht="13" x14ac:dyDescent="0.3">
      <c r="B81" s="119"/>
      <c r="C81" s="47"/>
      <c r="H81" s="10"/>
      <c r="I81" s="10"/>
    </row>
    <row r="82" spans="2:10" ht="13" x14ac:dyDescent="0.3">
      <c r="B82" s="23"/>
      <c r="C82" s="21"/>
      <c r="F82" s="44"/>
      <c r="G82" s="10"/>
    </row>
    <row r="83" spans="2:10" ht="13" x14ac:dyDescent="0.3">
      <c r="B83" s="6"/>
      <c r="C83" s="151">
        <f>SUM(C80:C82)</f>
        <v>0</v>
      </c>
      <c r="F83" s="44"/>
      <c r="G83" s="10"/>
    </row>
    <row r="84" spans="2:10" ht="13" x14ac:dyDescent="0.3">
      <c r="B84" s="121" t="s">
        <v>93</v>
      </c>
      <c r="F84" s="45"/>
      <c r="I84" s="46"/>
    </row>
    <row r="85" spans="2:10" ht="13" x14ac:dyDescent="0.3">
      <c r="B85" s="121"/>
      <c r="F85" s="45"/>
      <c r="I85" s="46"/>
    </row>
    <row r="86" spans="2:10" x14ac:dyDescent="0.25">
      <c r="B86" s="48"/>
      <c r="J86" s="46"/>
    </row>
    <row r="87" spans="2:10" ht="13" x14ac:dyDescent="0.3">
      <c r="B87" s="145" t="s">
        <v>88</v>
      </c>
      <c r="C87" s="146"/>
      <c r="D87" s="152"/>
      <c r="I87" s="46"/>
    </row>
    <row r="88" spans="2:10" ht="13" x14ac:dyDescent="0.3">
      <c r="B88" s="37" t="s">
        <v>26</v>
      </c>
      <c r="C88" s="125"/>
      <c r="I88" s="48"/>
    </row>
    <row r="89" spans="2:10" ht="13" x14ac:dyDescent="0.3">
      <c r="B89" s="39" t="s">
        <v>23</v>
      </c>
      <c r="C89" s="122" t="s">
        <v>27</v>
      </c>
      <c r="I89" s="49"/>
    </row>
    <row r="90" spans="2:10" ht="12.75" customHeight="1" x14ac:dyDescent="0.25">
      <c r="B90" s="132" t="s">
        <v>89</v>
      </c>
      <c r="C90" s="21"/>
      <c r="I90" s="49"/>
    </row>
    <row r="91" spans="2:10" ht="13" x14ac:dyDescent="0.3">
      <c r="B91" s="50"/>
      <c r="C91" s="21"/>
      <c r="H91" s="45"/>
      <c r="I91" s="51"/>
    </row>
    <row r="92" spans="2:10" ht="13" x14ac:dyDescent="0.3">
      <c r="B92" s="34"/>
      <c r="C92" s="153"/>
      <c r="E92" s="45"/>
      <c r="F92" s="45"/>
      <c r="G92" s="45"/>
      <c r="H92" s="45"/>
      <c r="I92" s="51"/>
    </row>
    <row r="93" spans="2:10" ht="13" x14ac:dyDescent="0.3">
      <c r="C93" s="151">
        <f>SUM(C90:C92)</f>
        <v>0</v>
      </c>
      <c r="D93" s="52"/>
      <c r="E93" s="45"/>
      <c r="F93" s="45"/>
      <c r="G93" s="45"/>
      <c r="H93" s="45"/>
    </row>
    <row r="97" spans="2:8" ht="13" x14ac:dyDescent="0.3">
      <c r="B97" s="45" t="s">
        <v>48</v>
      </c>
      <c r="C97" s="45"/>
      <c r="D97" s="45"/>
      <c r="E97" s="45"/>
      <c r="F97" s="45"/>
    </row>
    <row r="98" spans="2:8" ht="13" x14ac:dyDescent="0.3">
      <c r="B98" s="45" t="s">
        <v>97</v>
      </c>
      <c r="C98" s="45"/>
      <c r="D98" s="45"/>
      <c r="E98" s="45"/>
      <c r="F98" s="45"/>
    </row>
    <row r="99" spans="2:8" ht="50" x14ac:dyDescent="0.25">
      <c r="B99" s="154" t="s">
        <v>94</v>
      </c>
      <c r="C99" s="163" t="s">
        <v>79</v>
      </c>
      <c r="D99" s="164"/>
      <c r="E99" s="155" t="s">
        <v>30</v>
      </c>
      <c r="F99" s="118" t="s">
        <v>95</v>
      </c>
      <c r="G99" s="156" t="s">
        <v>69</v>
      </c>
      <c r="H99" s="156" t="s">
        <v>70</v>
      </c>
    </row>
    <row r="100" spans="2:8" x14ac:dyDescent="0.25">
      <c r="B100" s="167">
        <f>O22</f>
        <v>0</v>
      </c>
      <c r="C100" s="167">
        <f>F42+E51+C67+E75+C83</f>
        <v>0</v>
      </c>
      <c r="D100" s="168"/>
      <c r="E100" s="169">
        <f>(B100+C100)*0.25</f>
        <v>0</v>
      </c>
      <c r="F100" s="167">
        <f>C32+C93</f>
        <v>0</v>
      </c>
      <c r="G100" s="165">
        <f>SUM(B100:F101)</f>
        <v>0</v>
      </c>
      <c r="H100" s="165">
        <f>G100</f>
        <v>0</v>
      </c>
    </row>
    <row r="101" spans="2:8" x14ac:dyDescent="0.25">
      <c r="B101" s="168"/>
      <c r="C101" s="168"/>
      <c r="D101" s="168"/>
      <c r="E101" s="169"/>
      <c r="F101" s="168"/>
      <c r="G101" s="166"/>
      <c r="H101" s="166"/>
    </row>
  </sheetData>
  <mergeCells count="11">
    <mergeCell ref="N12:O12"/>
    <mergeCell ref="B6:B7"/>
    <mergeCell ref="J11:K11"/>
    <mergeCell ref="C99:D99"/>
    <mergeCell ref="G100:G101"/>
    <mergeCell ref="H100:H101"/>
    <mergeCell ref="B100:B101"/>
    <mergeCell ref="C100:D101"/>
    <mergeCell ref="E100:E101"/>
    <mergeCell ref="F100:F101"/>
    <mergeCell ref="E12:I12"/>
  </mergeCells>
  <phoneticPr fontId="0" type="noConversion"/>
  <pageMargins left="0.75" right="0.75" top="1" bottom="1" header="0.5" footer="0.5"/>
  <pageSetup paperSize="9" scale="66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zoomScaleNormal="100" workbookViewId="0">
      <selection activeCell="C20" sqref="C20"/>
    </sheetView>
  </sheetViews>
  <sheetFormatPr defaultRowHeight="14" x14ac:dyDescent="0.3"/>
  <cols>
    <col min="1" max="1" width="20.54296875" style="1" customWidth="1"/>
    <col min="2" max="2" width="11.54296875" style="1" customWidth="1"/>
    <col min="3" max="3" width="11.08984375" style="1" customWidth="1"/>
    <col min="4" max="5" width="7.6328125" style="1" customWidth="1"/>
    <col min="6" max="6" width="11.36328125" style="1" customWidth="1"/>
    <col min="7" max="7" width="7.6328125" style="1" customWidth="1"/>
    <col min="8" max="8" width="11" style="1" customWidth="1"/>
    <col min="9" max="9" width="11.54296875" style="1" customWidth="1"/>
    <col min="10" max="10" width="10.90625" style="1" customWidth="1"/>
    <col min="11" max="11" width="10.6328125" style="1" customWidth="1"/>
    <col min="12" max="12" width="10.36328125" style="1" customWidth="1"/>
    <col min="13" max="13" width="14.453125" style="1" customWidth="1"/>
    <col min="14" max="14" width="22.54296875" style="43" customWidth="1"/>
    <col min="15" max="15" width="16.6328125" customWidth="1"/>
  </cols>
  <sheetData>
    <row r="1" spans="1:14" ht="17.5" x14ac:dyDescent="0.35">
      <c r="A1" s="72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88" t="s">
        <v>35</v>
      </c>
      <c r="M1" s="53"/>
    </row>
    <row r="2" spans="1:14" ht="13.5" customHeight="1" x14ac:dyDescent="0.35">
      <c r="A2" s="72"/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  <c r="M2" s="53"/>
    </row>
    <row r="3" spans="1:14" x14ac:dyDescent="0.3">
      <c r="A3" s="55" t="s">
        <v>39</v>
      </c>
      <c r="B3" s="55">
        <f>'Budget prep form'!G6</f>
        <v>5</v>
      </c>
      <c r="C3" s="55"/>
      <c r="D3" s="55"/>
      <c r="E3" s="55"/>
      <c r="F3" s="55"/>
      <c r="G3" s="55"/>
      <c r="H3" s="2"/>
      <c r="I3" s="53"/>
      <c r="J3" s="53"/>
      <c r="K3" s="53"/>
      <c r="L3" s="53"/>
      <c r="M3" s="53"/>
    </row>
    <row r="4" spans="1:14" x14ac:dyDescent="0.3">
      <c r="A4" s="55" t="s">
        <v>1</v>
      </c>
      <c r="B4" s="56">
        <f>EURO.rate</f>
        <v>10.5</v>
      </c>
      <c r="C4" s="56"/>
      <c r="D4" s="56"/>
      <c r="E4" s="56"/>
      <c r="F4" s="56"/>
      <c r="G4" s="56"/>
      <c r="H4" s="2"/>
      <c r="I4" s="53"/>
      <c r="J4" s="53"/>
      <c r="K4" s="53"/>
      <c r="L4" s="53"/>
      <c r="M4" s="53"/>
    </row>
    <row r="5" spans="1:14" x14ac:dyDescent="0.3">
      <c r="A5" s="55" t="s">
        <v>9</v>
      </c>
      <c r="B5" s="68">
        <f>inflation</f>
        <v>0.03</v>
      </c>
      <c r="C5" s="68"/>
      <c r="D5" s="68"/>
      <c r="E5" s="68"/>
      <c r="F5" s="68"/>
      <c r="G5" s="68"/>
      <c r="H5" s="69"/>
      <c r="I5" s="2"/>
      <c r="J5" s="71"/>
      <c r="K5" s="53"/>
      <c r="L5" s="53"/>
      <c r="M5" s="53"/>
    </row>
    <row r="6" spans="1:14" ht="14.5" thickBot="1" x14ac:dyDescent="0.35">
      <c r="A6" s="55"/>
      <c r="B6" s="68"/>
      <c r="C6" s="68"/>
      <c r="D6" s="68"/>
      <c r="E6" s="68"/>
      <c r="F6" s="68"/>
      <c r="G6" s="68"/>
      <c r="H6" s="69"/>
      <c r="I6" s="2"/>
      <c r="J6" s="53"/>
      <c r="K6" s="53"/>
      <c r="L6" s="53"/>
      <c r="M6" s="53"/>
    </row>
    <row r="7" spans="1:14" ht="16" thickBot="1" x14ac:dyDescent="0.4">
      <c r="A7" s="172" t="s">
        <v>41</v>
      </c>
      <c r="B7" s="173"/>
      <c r="C7" s="173"/>
      <c r="D7" s="174"/>
      <c r="E7"/>
      <c r="F7"/>
      <c r="G7" s="68"/>
      <c r="H7" s="69"/>
      <c r="I7" s="2"/>
      <c r="J7" s="53"/>
      <c r="K7" s="53"/>
      <c r="L7" s="53"/>
      <c r="M7" s="53"/>
    </row>
    <row r="8" spans="1:14" ht="14.5" thickBot="1" x14ac:dyDescent="0.35">
      <c r="A8" s="55"/>
      <c r="B8" s="68"/>
      <c r="C8" s="68"/>
      <c r="D8" s="68"/>
      <c r="E8" s="68"/>
      <c r="F8" s="68"/>
      <c r="G8" s="68"/>
      <c r="H8" s="69"/>
      <c r="I8" s="2"/>
      <c r="J8" s="53"/>
      <c r="K8" s="53"/>
      <c r="L8" s="53"/>
      <c r="M8" s="53"/>
    </row>
    <row r="9" spans="1:14" ht="43.5" customHeight="1" thickBot="1" x14ac:dyDescent="0.4">
      <c r="A9" s="57" t="s">
        <v>2</v>
      </c>
      <c r="B9" s="58" t="s">
        <v>36</v>
      </c>
      <c r="C9" s="58" t="s">
        <v>42</v>
      </c>
      <c r="D9" s="58" t="s">
        <v>43</v>
      </c>
      <c r="E9" s="58" t="s">
        <v>45</v>
      </c>
      <c r="F9" s="58" t="s">
        <v>46</v>
      </c>
      <c r="G9" s="58" t="s">
        <v>44</v>
      </c>
      <c r="H9" s="75" t="s">
        <v>47</v>
      </c>
      <c r="I9" s="75" t="s">
        <v>31</v>
      </c>
      <c r="J9" s="75" t="s">
        <v>32</v>
      </c>
      <c r="K9" s="75" t="s">
        <v>33</v>
      </c>
      <c r="L9" s="75" t="s">
        <v>34</v>
      </c>
      <c r="M9" s="76" t="s">
        <v>0</v>
      </c>
      <c r="N9" s="58" t="s">
        <v>40</v>
      </c>
    </row>
    <row r="10" spans="1:14" ht="17.25" customHeight="1" x14ac:dyDescent="0.3">
      <c r="A10" s="59" t="str">
        <f>'Budget prep form'!B14</f>
        <v>PI*</v>
      </c>
      <c r="B10" s="60">
        <f>'Budget prep form'!K14</f>
        <v>0</v>
      </c>
      <c r="C10" s="98">
        <f>'Budget prep form'!E14</f>
        <v>0</v>
      </c>
      <c r="D10" s="98">
        <f>'Budget prep form'!F14</f>
        <v>0</v>
      </c>
      <c r="E10" s="98">
        <f>'Budget prep form'!G14</f>
        <v>0</v>
      </c>
      <c r="F10" s="98">
        <f>'Budget prep form'!H14</f>
        <v>0</v>
      </c>
      <c r="G10" s="99">
        <f>'Budget prep form'!I14</f>
        <v>0</v>
      </c>
      <c r="H10" s="77">
        <f>B10*C10</f>
        <v>0</v>
      </c>
      <c r="I10" s="78">
        <f>B10*D10</f>
        <v>0</v>
      </c>
      <c r="J10" s="78">
        <f>B10*E10</f>
        <v>0</v>
      </c>
      <c r="K10" s="78">
        <f>B10*F10</f>
        <v>0</v>
      </c>
      <c r="L10" s="78">
        <f>B10*G10</f>
        <v>0</v>
      </c>
      <c r="M10" s="79">
        <f>SUM(H10:L10)</f>
        <v>0</v>
      </c>
      <c r="N10" s="70" t="str">
        <f>IF(M10='Budget prep form'!M14,"OK","Difference!")</f>
        <v>OK</v>
      </c>
    </row>
    <row r="11" spans="1:14" ht="18" customHeight="1" x14ac:dyDescent="0.3">
      <c r="A11" s="59" t="str">
        <f>'Budget prep form'!B15</f>
        <v>Senior Staff</v>
      </c>
      <c r="B11" s="60">
        <f>'Budget prep form'!K15</f>
        <v>0</v>
      </c>
      <c r="C11" s="98">
        <f>'Budget prep form'!E15</f>
        <v>0</v>
      </c>
      <c r="D11" s="98">
        <f>'Budget prep form'!F15</f>
        <v>0</v>
      </c>
      <c r="E11" s="98">
        <f>'Budget prep form'!G15</f>
        <v>0</v>
      </c>
      <c r="F11" s="98">
        <f>'Budget prep form'!H15</f>
        <v>0</v>
      </c>
      <c r="G11" s="99">
        <f>'Budget prep form'!I15</f>
        <v>0</v>
      </c>
      <c r="H11" s="80">
        <f t="shared" ref="H11:H15" si="0">B11*C11</f>
        <v>0</v>
      </c>
      <c r="I11" s="81">
        <f t="shared" ref="I11:I15" si="1">B11*D11</f>
        <v>0</v>
      </c>
      <c r="J11" s="81">
        <f t="shared" ref="J11:J15" si="2">B11*E11</f>
        <v>0</v>
      </c>
      <c r="K11" s="81">
        <f t="shared" ref="K11:K15" si="3">B11*F11</f>
        <v>0</v>
      </c>
      <c r="L11" s="81">
        <f t="shared" ref="L11:L15" si="4">B11*G11</f>
        <v>0</v>
      </c>
      <c r="M11" s="82">
        <f t="shared" ref="M11:M15" si="5">SUM(H11:L11)</f>
        <v>0</v>
      </c>
      <c r="N11" s="70" t="str">
        <f>IF(M11='Budget prep form'!M15,"OK","Difference!")</f>
        <v>OK</v>
      </c>
    </row>
    <row r="12" spans="1:14" ht="17.25" customHeight="1" x14ac:dyDescent="0.3">
      <c r="A12" s="59" t="str">
        <f>'Budget prep form'!B16</f>
        <v>Postdocs</v>
      </c>
      <c r="B12" s="60">
        <f>'Budget prep form'!K16</f>
        <v>0</v>
      </c>
      <c r="C12" s="98">
        <f>'Budget prep form'!E16</f>
        <v>0</v>
      </c>
      <c r="D12" s="98">
        <f>'Budget prep form'!F16</f>
        <v>0</v>
      </c>
      <c r="E12" s="98">
        <f>'Budget prep form'!G16</f>
        <v>0</v>
      </c>
      <c r="F12" s="98">
        <f>'Budget prep form'!H16</f>
        <v>0</v>
      </c>
      <c r="G12" s="99">
        <f>'Budget prep form'!I16</f>
        <v>0</v>
      </c>
      <c r="H12" s="80">
        <f t="shared" si="0"/>
        <v>0</v>
      </c>
      <c r="I12" s="81">
        <f t="shared" si="1"/>
        <v>0</v>
      </c>
      <c r="J12" s="81">
        <f t="shared" si="2"/>
        <v>0</v>
      </c>
      <c r="K12" s="81">
        <f t="shared" si="3"/>
        <v>0</v>
      </c>
      <c r="L12" s="81">
        <f t="shared" si="4"/>
        <v>0</v>
      </c>
      <c r="M12" s="82">
        <f t="shared" si="5"/>
        <v>0</v>
      </c>
      <c r="N12" s="70" t="str">
        <f>IF(M12='Budget prep form'!M16,"OK","Difference!")</f>
        <v>OK</v>
      </c>
    </row>
    <row r="13" spans="1:14" ht="17.25" customHeight="1" x14ac:dyDescent="0.3">
      <c r="A13" s="59" t="str">
        <f>'Budget prep form'!B17</f>
        <v>Students</v>
      </c>
      <c r="B13" s="60">
        <f>'Budget prep form'!K17</f>
        <v>0</v>
      </c>
      <c r="C13" s="98">
        <f>'Budget prep form'!E17</f>
        <v>0</v>
      </c>
      <c r="D13" s="98">
        <f>'Budget prep form'!F17</f>
        <v>0</v>
      </c>
      <c r="E13" s="98">
        <f>'Budget prep form'!G17</f>
        <v>0</v>
      </c>
      <c r="F13" s="98">
        <f>'Budget prep form'!H17</f>
        <v>0</v>
      </c>
      <c r="G13" s="99">
        <f>'Budget prep form'!I17</f>
        <v>0</v>
      </c>
      <c r="H13" s="80">
        <f t="shared" si="0"/>
        <v>0</v>
      </c>
      <c r="I13" s="81">
        <f t="shared" si="1"/>
        <v>0</v>
      </c>
      <c r="J13" s="81">
        <f t="shared" si="2"/>
        <v>0</v>
      </c>
      <c r="K13" s="81">
        <f t="shared" si="3"/>
        <v>0</v>
      </c>
      <c r="L13" s="81">
        <f t="shared" si="4"/>
        <v>0</v>
      </c>
      <c r="M13" s="82">
        <f t="shared" si="5"/>
        <v>0</v>
      </c>
      <c r="N13" s="70" t="str">
        <f>IF(M13='Budget prep form'!M17,"OK","Difference!")</f>
        <v>OK</v>
      </c>
    </row>
    <row r="14" spans="1:14" ht="17.25" customHeight="1" x14ac:dyDescent="0.3">
      <c r="A14" s="59" t="str">
        <f>'Budget prep form'!B18</f>
        <v>Other</v>
      </c>
      <c r="B14" s="60">
        <f>'Budget prep form'!K18</f>
        <v>0</v>
      </c>
      <c r="C14" s="98">
        <f>'Budget prep form'!E18</f>
        <v>0</v>
      </c>
      <c r="D14" s="98">
        <f>'Budget prep form'!F18</f>
        <v>0</v>
      </c>
      <c r="E14" s="98">
        <f>'Budget prep form'!G18</f>
        <v>0</v>
      </c>
      <c r="F14" s="98">
        <f>'Budget prep form'!H18</f>
        <v>0</v>
      </c>
      <c r="G14" s="99">
        <f>'Budget prep form'!I18</f>
        <v>0</v>
      </c>
      <c r="H14" s="80">
        <f t="shared" si="0"/>
        <v>0</v>
      </c>
      <c r="I14" s="81">
        <f t="shared" si="1"/>
        <v>0</v>
      </c>
      <c r="J14" s="81">
        <f t="shared" si="2"/>
        <v>0</v>
      </c>
      <c r="K14" s="81">
        <f t="shared" si="3"/>
        <v>0</v>
      </c>
      <c r="L14" s="81">
        <f t="shared" si="4"/>
        <v>0</v>
      </c>
      <c r="M14" s="82">
        <f t="shared" si="5"/>
        <v>0</v>
      </c>
      <c r="N14" s="70" t="str">
        <f>IF(M14='Budget prep form'!M18,"OK","Difference!")</f>
        <v>OK</v>
      </c>
    </row>
    <row r="15" spans="1:14" ht="17.25" customHeight="1" x14ac:dyDescent="0.3">
      <c r="A15" s="59" t="str">
        <f>'Budget prep form'!B19</f>
        <v>Other</v>
      </c>
      <c r="B15" s="60">
        <f>'Budget prep form'!K19</f>
        <v>0</v>
      </c>
      <c r="C15" s="98">
        <f>'Budget prep form'!E19</f>
        <v>0</v>
      </c>
      <c r="D15" s="98">
        <f>'Budget prep form'!F19</f>
        <v>0</v>
      </c>
      <c r="E15" s="98">
        <f>'Budget prep form'!G19</f>
        <v>0</v>
      </c>
      <c r="F15" s="98">
        <f>'Budget prep form'!H19</f>
        <v>0</v>
      </c>
      <c r="G15" s="99">
        <f>'Budget prep form'!I19</f>
        <v>0</v>
      </c>
      <c r="H15" s="80">
        <f t="shared" si="0"/>
        <v>0</v>
      </c>
      <c r="I15" s="81">
        <f t="shared" si="1"/>
        <v>0</v>
      </c>
      <c r="J15" s="81">
        <f t="shared" si="2"/>
        <v>0</v>
      </c>
      <c r="K15" s="81">
        <f t="shared" si="3"/>
        <v>0</v>
      </c>
      <c r="L15" s="81">
        <f t="shared" si="4"/>
        <v>0</v>
      </c>
      <c r="M15" s="82">
        <f t="shared" si="5"/>
        <v>0</v>
      </c>
      <c r="N15" s="70" t="str">
        <f>IF(M15='Budget prep form'!M19,"OK","Difference!")</f>
        <v>OK</v>
      </c>
    </row>
    <row r="16" spans="1:14" ht="17.25" customHeight="1" x14ac:dyDescent="0.3">
      <c r="A16" s="59" t="str">
        <f>'Budget prep form'!B20</f>
        <v>Other</v>
      </c>
      <c r="B16" s="60">
        <f>'Budget prep form'!K20</f>
        <v>0</v>
      </c>
      <c r="C16" s="98">
        <f>'Budget prep form'!E20</f>
        <v>0</v>
      </c>
      <c r="D16" s="98">
        <f>'Budget prep form'!F20</f>
        <v>0</v>
      </c>
      <c r="E16" s="98">
        <f>'Budget prep form'!G20</f>
        <v>0</v>
      </c>
      <c r="F16" s="98">
        <f>'Budget prep form'!H20</f>
        <v>0</v>
      </c>
      <c r="G16" s="99">
        <f>'Budget prep form'!I20</f>
        <v>0</v>
      </c>
      <c r="H16" s="80">
        <f t="shared" ref="H16:H17" si="6">B16*C16</f>
        <v>0</v>
      </c>
      <c r="I16" s="81">
        <f t="shared" ref="I16:I17" si="7">B16*D16</f>
        <v>0</v>
      </c>
      <c r="J16" s="81">
        <f t="shared" ref="J16:J17" si="8">B16*E16</f>
        <v>0</v>
      </c>
      <c r="K16" s="81">
        <f t="shared" ref="K16:K17" si="9">B16*F16</f>
        <v>0</v>
      </c>
      <c r="L16" s="81">
        <f t="shared" ref="L16:L17" si="10">B16*G16</f>
        <v>0</v>
      </c>
      <c r="M16" s="82">
        <f t="shared" ref="M16:M17" si="11">SUM(H16:L16)</f>
        <v>0</v>
      </c>
      <c r="N16" s="70" t="str">
        <f>IF(M16='Budget prep form'!M20,"OK","Difference!")</f>
        <v>OK</v>
      </c>
    </row>
    <row r="17" spans="1:14" ht="18" customHeight="1" thickBot="1" x14ac:dyDescent="0.35">
      <c r="A17" s="59" t="str">
        <f>'Budget prep form'!B21</f>
        <v>Other</v>
      </c>
      <c r="B17" s="60">
        <f>'Budget prep form'!K21</f>
        <v>0</v>
      </c>
      <c r="C17" s="98">
        <f>'Budget prep form'!E21</f>
        <v>0</v>
      </c>
      <c r="D17" s="98">
        <f>'Budget prep form'!F21</f>
        <v>0</v>
      </c>
      <c r="E17" s="98">
        <f>'Budget prep form'!G21</f>
        <v>0</v>
      </c>
      <c r="F17" s="98">
        <f>'Budget prep form'!H21</f>
        <v>0</v>
      </c>
      <c r="G17" s="99">
        <f>'Budget prep form'!I21</f>
        <v>0</v>
      </c>
      <c r="H17" s="80">
        <f t="shared" si="6"/>
        <v>0</v>
      </c>
      <c r="I17" s="81">
        <f t="shared" si="7"/>
        <v>0</v>
      </c>
      <c r="J17" s="81">
        <f t="shared" si="8"/>
        <v>0</v>
      </c>
      <c r="K17" s="81">
        <f t="shared" si="9"/>
        <v>0</v>
      </c>
      <c r="L17" s="81">
        <f t="shared" si="10"/>
        <v>0</v>
      </c>
      <c r="M17" s="82">
        <f t="shared" si="11"/>
        <v>0</v>
      </c>
      <c r="N17" s="90" t="str">
        <f>IF(M17='Budget prep form'!M21,"OK","Difference!")</f>
        <v>OK</v>
      </c>
    </row>
    <row r="18" spans="1:14" ht="13" x14ac:dyDescent="0.3">
      <c r="A18" s="59" t="s">
        <v>37</v>
      </c>
      <c r="B18" s="62"/>
      <c r="C18" s="62"/>
      <c r="D18" s="62"/>
      <c r="E18" s="62"/>
      <c r="F18" s="62"/>
      <c r="G18" s="62"/>
      <c r="H18" s="83">
        <f>SUM(H10:H17)</f>
        <v>0</v>
      </c>
      <c r="I18" s="84">
        <f>SUM(I10:I17)</f>
        <v>0</v>
      </c>
      <c r="J18" s="84">
        <f>SUM(J10:J17)</f>
        <v>0</v>
      </c>
      <c r="K18" s="84">
        <f>SUM(K10:K17)</f>
        <v>0</v>
      </c>
      <c r="L18" s="84">
        <f>SUM(L10:L17)</f>
        <v>0</v>
      </c>
      <c r="M18" s="82">
        <f>SUM(H18:L18)</f>
        <v>0</v>
      </c>
      <c r="N18" s="61"/>
    </row>
    <row r="19" spans="1:14" ht="13.5" thickBot="1" x14ac:dyDescent="0.35">
      <c r="A19" s="63" t="s">
        <v>38</v>
      </c>
      <c r="B19" s="64"/>
      <c r="C19" s="64"/>
      <c r="D19" s="64"/>
      <c r="E19" s="64"/>
      <c r="F19" s="64"/>
      <c r="G19" s="64"/>
      <c r="H19" s="85">
        <f>H18</f>
        <v>0</v>
      </c>
      <c r="I19" s="86">
        <f>(1+$B$5)*I18</f>
        <v>0</v>
      </c>
      <c r="J19" s="86">
        <f>(1+$B$5)^($B$3-3)*J18</f>
        <v>0</v>
      </c>
      <c r="K19" s="86">
        <f>(1+$B$5)^($B$3-2)*K18</f>
        <v>0</v>
      </c>
      <c r="L19" s="86">
        <f>(1+$B$5)^($B$3-1)*L18</f>
        <v>0</v>
      </c>
      <c r="M19" s="87">
        <f>SUM(H19:L19)</f>
        <v>0</v>
      </c>
      <c r="N19" s="61"/>
    </row>
    <row r="20" spans="1:14" ht="60" customHeight="1" x14ac:dyDescent="0.3">
      <c r="A20" s="53"/>
      <c r="B20" s="53"/>
      <c r="C20" s="53"/>
      <c r="D20" s="53"/>
      <c r="E20" s="53"/>
      <c r="F20" s="53"/>
      <c r="G20" s="53"/>
      <c r="H20" s="175"/>
      <c r="I20" s="175"/>
      <c r="J20" s="175"/>
      <c r="K20" s="175"/>
      <c r="L20" s="175"/>
      <c r="M20" s="175"/>
    </row>
    <row r="21" spans="1:14" ht="15" customHeight="1" x14ac:dyDescent="0.35">
      <c r="A21" s="53"/>
      <c r="B21" s="100" t="str">
        <f>"Monthy salary incl "&amp;inflation*100&amp;"% annual increase yrs 2-5"</f>
        <v>Monthy salary incl 3% annual increase yrs 2-5</v>
      </c>
      <c r="C21" s="53"/>
      <c r="D21" s="53"/>
      <c r="E21" s="53"/>
      <c r="F21" s="53"/>
      <c r="G21" s="53"/>
      <c r="H21" s="100" t="str">
        <f>"Annual salary cost incl "&amp;inflation*100&amp;"% annual increase yrs 2-5"</f>
        <v>Annual salary cost incl 3% annual increase yrs 2-5</v>
      </c>
      <c r="I21" s="96"/>
      <c r="J21" s="96"/>
      <c r="K21" s="96"/>
      <c r="L21" s="96"/>
      <c r="M21" s="96"/>
    </row>
    <row r="22" spans="1:14" x14ac:dyDescent="0.3">
      <c r="A22" s="53"/>
      <c r="B22" s="6" t="s">
        <v>60</v>
      </c>
      <c r="C22" s="6" t="s">
        <v>61</v>
      </c>
      <c r="D22" s="6" t="s">
        <v>62</v>
      </c>
      <c r="E22" s="6" t="s">
        <v>63</v>
      </c>
      <c r="F22" s="6" t="s">
        <v>64</v>
      </c>
      <c r="G22" s="53"/>
      <c r="H22" s="53"/>
      <c r="I22" s="53"/>
      <c r="J22" s="53"/>
      <c r="K22" s="53"/>
      <c r="L22" s="53"/>
      <c r="M22" s="53"/>
    </row>
    <row r="23" spans="1:14" x14ac:dyDescent="0.3">
      <c r="A23" s="53" t="str">
        <f t="shared" ref="A23:B30" si="12">A10</f>
        <v>PI*</v>
      </c>
      <c r="B23" s="101">
        <f t="shared" si="12"/>
        <v>0</v>
      </c>
      <c r="C23" s="101">
        <f t="shared" ref="C23:F30" si="13">B23*(1+inflation)</f>
        <v>0</v>
      </c>
      <c r="D23" s="101">
        <f t="shared" si="13"/>
        <v>0</v>
      </c>
      <c r="E23" s="101">
        <f t="shared" si="13"/>
        <v>0</v>
      </c>
      <c r="F23" s="101">
        <f t="shared" si="13"/>
        <v>0</v>
      </c>
      <c r="G23" s="101"/>
      <c r="H23" s="101">
        <f t="shared" ref="H23:L30" si="14">B23*C10</f>
        <v>0</v>
      </c>
      <c r="I23" s="101">
        <f t="shared" si="14"/>
        <v>0</v>
      </c>
      <c r="J23" s="101">
        <f t="shared" si="14"/>
        <v>0</v>
      </c>
      <c r="K23" s="101">
        <f t="shared" si="14"/>
        <v>0</v>
      </c>
      <c r="L23" s="101">
        <f t="shared" si="14"/>
        <v>0</v>
      </c>
      <c r="M23" s="103">
        <f t="shared" ref="M23:M30" si="15">SUM(H23:L23)</f>
        <v>0</v>
      </c>
    </row>
    <row r="24" spans="1:14" x14ac:dyDescent="0.3">
      <c r="A24" s="53" t="str">
        <f t="shared" si="12"/>
        <v>Senior Staff</v>
      </c>
      <c r="B24" s="101">
        <f t="shared" si="12"/>
        <v>0</v>
      </c>
      <c r="C24" s="101">
        <f t="shared" si="13"/>
        <v>0</v>
      </c>
      <c r="D24" s="101">
        <f t="shared" si="13"/>
        <v>0</v>
      </c>
      <c r="E24" s="101">
        <f t="shared" si="13"/>
        <v>0</v>
      </c>
      <c r="F24" s="101">
        <f t="shared" si="13"/>
        <v>0</v>
      </c>
      <c r="G24" s="101"/>
      <c r="H24" s="101">
        <f t="shared" si="14"/>
        <v>0</v>
      </c>
      <c r="I24" s="101">
        <f t="shared" si="14"/>
        <v>0</v>
      </c>
      <c r="J24" s="101">
        <f t="shared" si="14"/>
        <v>0</v>
      </c>
      <c r="K24" s="101">
        <f t="shared" si="14"/>
        <v>0</v>
      </c>
      <c r="L24" s="101">
        <f t="shared" si="14"/>
        <v>0</v>
      </c>
      <c r="M24" s="103">
        <f t="shared" si="15"/>
        <v>0</v>
      </c>
    </row>
    <row r="25" spans="1:14" x14ac:dyDescent="0.3">
      <c r="A25" s="53" t="str">
        <f t="shared" si="12"/>
        <v>Postdocs</v>
      </c>
      <c r="B25" s="101">
        <f t="shared" si="12"/>
        <v>0</v>
      </c>
      <c r="C25" s="101">
        <f t="shared" si="13"/>
        <v>0</v>
      </c>
      <c r="D25" s="101">
        <f t="shared" si="13"/>
        <v>0</v>
      </c>
      <c r="E25" s="101">
        <f t="shared" si="13"/>
        <v>0</v>
      </c>
      <c r="F25" s="101">
        <f t="shared" si="13"/>
        <v>0</v>
      </c>
      <c r="G25" s="101"/>
      <c r="H25" s="101">
        <f t="shared" si="14"/>
        <v>0</v>
      </c>
      <c r="I25" s="101">
        <f t="shared" si="14"/>
        <v>0</v>
      </c>
      <c r="J25" s="101">
        <f t="shared" si="14"/>
        <v>0</v>
      </c>
      <c r="K25" s="101">
        <f t="shared" si="14"/>
        <v>0</v>
      </c>
      <c r="L25" s="101">
        <f t="shared" si="14"/>
        <v>0</v>
      </c>
      <c r="M25" s="103">
        <f t="shared" si="15"/>
        <v>0</v>
      </c>
    </row>
    <row r="26" spans="1:14" x14ac:dyDescent="0.3">
      <c r="A26" s="53" t="str">
        <f t="shared" si="12"/>
        <v>Students</v>
      </c>
      <c r="B26" s="101">
        <f t="shared" si="12"/>
        <v>0</v>
      </c>
      <c r="C26" s="101">
        <f t="shared" si="13"/>
        <v>0</v>
      </c>
      <c r="D26" s="101">
        <f t="shared" si="13"/>
        <v>0</v>
      </c>
      <c r="E26" s="101">
        <f t="shared" si="13"/>
        <v>0</v>
      </c>
      <c r="F26" s="101">
        <f t="shared" si="13"/>
        <v>0</v>
      </c>
      <c r="G26" s="101"/>
      <c r="H26" s="101">
        <f t="shared" si="14"/>
        <v>0</v>
      </c>
      <c r="I26" s="101">
        <f t="shared" si="14"/>
        <v>0</v>
      </c>
      <c r="J26" s="101">
        <f t="shared" si="14"/>
        <v>0</v>
      </c>
      <c r="K26" s="101">
        <f t="shared" si="14"/>
        <v>0</v>
      </c>
      <c r="L26" s="101">
        <f t="shared" si="14"/>
        <v>0</v>
      </c>
      <c r="M26" s="103">
        <f t="shared" si="15"/>
        <v>0</v>
      </c>
    </row>
    <row r="27" spans="1:14" x14ac:dyDescent="0.3">
      <c r="A27" s="53" t="str">
        <f t="shared" si="12"/>
        <v>Other</v>
      </c>
      <c r="B27" s="101">
        <f t="shared" si="12"/>
        <v>0</v>
      </c>
      <c r="C27" s="101">
        <f t="shared" si="13"/>
        <v>0</v>
      </c>
      <c r="D27" s="101">
        <f t="shared" si="13"/>
        <v>0</v>
      </c>
      <c r="E27" s="101">
        <f t="shared" si="13"/>
        <v>0</v>
      </c>
      <c r="F27" s="101">
        <f t="shared" si="13"/>
        <v>0</v>
      </c>
      <c r="G27" s="101"/>
      <c r="H27" s="101">
        <f t="shared" si="14"/>
        <v>0</v>
      </c>
      <c r="I27" s="101">
        <f t="shared" si="14"/>
        <v>0</v>
      </c>
      <c r="J27" s="101">
        <f t="shared" si="14"/>
        <v>0</v>
      </c>
      <c r="K27" s="101">
        <f t="shared" si="14"/>
        <v>0</v>
      </c>
      <c r="L27" s="101">
        <f t="shared" si="14"/>
        <v>0</v>
      </c>
      <c r="M27" s="103">
        <f t="shared" si="15"/>
        <v>0</v>
      </c>
    </row>
    <row r="28" spans="1:14" x14ac:dyDescent="0.3">
      <c r="A28" s="53" t="str">
        <f t="shared" si="12"/>
        <v>Other</v>
      </c>
      <c r="B28" s="101">
        <f t="shared" si="12"/>
        <v>0</v>
      </c>
      <c r="C28" s="101">
        <f t="shared" si="13"/>
        <v>0</v>
      </c>
      <c r="D28" s="101">
        <f t="shared" si="13"/>
        <v>0</v>
      </c>
      <c r="E28" s="101">
        <f t="shared" si="13"/>
        <v>0</v>
      </c>
      <c r="F28" s="101">
        <f t="shared" si="13"/>
        <v>0</v>
      </c>
      <c r="G28" s="101"/>
      <c r="H28" s="102">
        <f t="shared" si="14"/>
        <v>0</v>
      </c>
      <c r="I28" s="102">
        <f t="shared" si="14"/>
        <v>0</v>
      </c>
      <c r="J28" s="102">
        <f t="shared" si="14"/>
        <v>0</v>
      </c>
      <c r="K28" s="102">
        <f t="shared" si="14"/>
        <v>0</v>
      </c>
      <c r="L28" s="102">
        <f t="shared" si="14"/>
        <v>0</v>
      </c>
      <c r="M28" s="103">
        <f t="shared" si="15"/>
        <v>0</v>
      </c>
    </row>
    <row r="29" spans="1:14" x14ac:dyDescent="0.3">
      <c r="A29" s="53" t="str">
        <f t="shared" si="12"/>
        <v>Other</v>
      </c>
      <c r="B29" s="101">
        <f t="shared" si="12"/>
        <v>0</v>
      </c>
      <c r="C29" s="101">
        <f t="shared" si="13"/>
        <v>0</v>
      </c>
      <c r="D29" s="101">
        <f t="shared" si="13"/>
        <v>0</v>
      </c>
      <c r="E29" s="101">
        <f t="shared" si="13"/>
        <v>0</v>
      </c>
      <c r="F29" s="101">
        <f t="shared" si="13"/>
        <v>0</v>
      </c>
      <c r="G29" s="101"/>
      <c r="H29" s="102">
        <f t="shared" si="14"/>
        <v>0</v>
      </c>
      <c r="I29" s="102">
        <f t="shared" si="14"/>
        <v>0</v>
      </c>
      <c r="J29" s="102">
        <f t="shared" si="14"/>
        <v>0</v>
      </c>
      <c r="K29" s="101">
        <f t="shared" si="14"/>
        <v>0</v>
      </c>
      <c r="L29" s="101">
        <f t="shared" si="14"/>
        <v>0</v>
      </c>
      <c r="M29" s="103">
        <f t="shared" si="15"/>
        <v>0</v>
      </c>
    </row>
    <row r="30" spans="1:14" x14ac:dyDescent="0.3">
      <c r="A30" s="53" t="str">
        <f t="shared" si="12"/>
        <v>Other</v>
      </c>
      <c r="B30" s="101">
        <f t="shared" si="12"/>
        <v>0</v>
      </c>
      <c r="C30" s="101">
        <f t="shared" si="13"/>
        <v>0</v>
      </c>
      <c r="D30" s="101">
        <f t="shared" si="13"/>
        <v>0</v>
      </c>
      <c r="E30" s="101">
        <f t="shared" si="13"/>
        <v>0</v>
      </c>
      <c r="F30" s="101">
        <f t="shared" si="13"/>
        <v>0</v>
      </c>
      <c r="G30" s="101"/>
      <c r="H30" s="102">
        <f t="shared" si="14"/>
        <v>0</v>
      </c>
      <c r="I30" s="102">
        <f t="shared" si="14"/>
        <v>0</v>
      </c>
      <c r="J30" s="102">
        <f t="shared" si="14"/>
        <v>0</v>
      </c>
      <c r="K30" s="102">
        <f t="shared" si="14"/>
        <v>0</v>
      </c>
      <c r="L30" s="101">
        <f t="shared" si="14"/>
        <v>0</v>
      </c>
      <c r="M30" s="103">
        <f t="shared" si="15"/>
        <v>0</v>
      </c>
    </row>
    <row r="31" spans="1:14" x14ac:dyDescent="0.3">
      <c r="A31" s="53"/>
      <c r="B31" s="112">
        <f>SUM(B23:B30)</f>
        <v>0</v>
      </c>
      <c r="C31" s="112">
        <f t="shared" ref="C31:M31" si="16">SUM(C23:C30)</f>
        <v>0</v>
      </c>
      <c r="D31" s="112">
        <f t="shared" si="16"/>
        <v>0</v>
      </c>
      <c r="E31" s="112">
        <f t="shared" si="16"/>
        <v>0</v>
      </c>
      <c r="F31" s="112">
        <f t="shared" si="16"/>
        <v>0</v>
      </c>
      <c r="G31" s="112">
        <f t="shared" si="16"/>
        <v>0</v>
      </c>
      <c r="H31" s="112">
        <f t="shared" si="16"/>
        <v>0</v>
      </c>
      <c r="I31" s="112">
        <f t="shared" si="16"/>
        <v>0</v>
      </c>
      <c r="J31" s="112">
        <f t="shared" si="16"/>
        <v>0</v>
      </c>
      <c r="K31" s="112">
        <f t="shared" si="16"/>
        <v>0</v>
      </c>
      <c r="L31" s="112">
        <f t="shared" si="16"/>
        <v>0</v>
      </c>
      <c r="M31" s="112">
        <f t="shared" si="16"/>
        <v>0</v>
      </c>
    </row>
    <row r="32" spans="1:14" x14ac:dyDescent="0.3">
      <c r="A32" s="53"/>
    </row>
  </sheetData>
  <mergeCells count="2">
    <mergeCell ref="A7:D7"/>
    <mergeCell ref="H20:M20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  <ignoredErrors>
    <ignoredError sqref="H10:L1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7FA55AD580F84398789CC024A51780" ma:contentTypeVersion="10" ma:contentTypeDescription="Skapa ett nytt dokument." ma:contentTypeScope="" ma:versionID="756e89883205aba2b517ed21a0d286ef">
  <xsd:schema xmlns:xsd="http://www.w3.org/2001/XMLSchema" xmlns:xs="http://www.w3.org/2001/XMLSchema" xmlns:p="http://schemas.microsoft.com/office/2006/metadata/properties" xmlns:ns3="ca232b88-5f4a-487e-8b45-e6d5bbcaae37" targetNamespace="http://schemas.microsoft.com/office/2006/metadata/properties" ma:root="true" ma:fieldsID="09d12a193eb7bb847d3b86aeeaa585c2" ns3:_="">
    <xsd:import namespace="ca232b88-5f4a-487e-8b45-e6d5bbcaae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32b88-5f4a-487e-8b45-e6d5bbcaae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55CC2-527D-46B7-A313-FDF955B5AF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232b88-5f4a-487e-8b45-e6d5bbcaae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7375BF-4D4B-46BA-AA25-EBAD5B60A93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829DCEE-5DE7-49DF-9F45-D3ACAAE294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prep form</vt:lpstr>
      <vt:lpstr>Pers breakdown-per year</vt:lpstr>
      <vt:lpstr>EURO.rate</vt:lpstr>
      <vt:lpstr>inflation</vt:lpstr>
      <vt:lpstr>LKP</vt:lpstr>
    </vt:vector>
  </TitlesOfParts>
  <Company>Bill and Melinda Gates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Grants Office</dc:creator>
  <cp:lastModifiedBy>Tamsin Lindström</cp:lastModifiedBy>
  <cp:lastPrinted>2016-09-08T07:20:21Z</cp:lastPrinted>
  <dcterms:created xsi:type="dcterms:W3CDTF">2003-02-05T17:37:24Z</dcterms:created>
  <dcterms:modified xsi:type="dcterms:W3CDTF">2023-02-06T16:35:51Z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0x010100FC7FA55AD580F84398789CC024A51780</vt:lpwstr>
  </property>
</Properties>
</file>