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kise-my.sharepoint.com/personal/rosemarie_karlsson_ki_se/Documents/Documents/ERC Advanced/"/>
    </mc:Choice>
  </mc:AlternateContent>
  <xr:revisionPtr revIDLastSave="0" documentId="8_{88620772-3BD7-4130-B420-ACF6BE982644}" xr6:coauthVersionLast="47" xr6:coauthVersionMax="47" xr10:uidLastSave="{00000000-0000-0000-0000-000000000000}"/>
  <bookViews>
    <workbookView xWindow="-110" yWindow="-110" windowWidth="19420" windowHeight="11500" tabRatio="684" firstSheet="1" activeTab="1" xr2:uid="{00000000-000D-0000-FFFF-FFFF00000000}"/>
  </bookViews>
  <sheets>
    <sheet name="Coordinator collaboration proj" sheetId="20" r:id="rId1"/>
    <sheet name="Budget prep form" sheetId="15" r:id="rId2"/>
    <sheet name="ERC actual cost proposal " sheetId="17" r:id="rId3"/>
    <sheet name="Collaboration proposal" sheetId="18" r:id="rId4"/>
    <sheet name="Budget projektbok (internal)" sheetId="19" r:id="rId5"/>
    <sheet name="Pers breakdown-per year" sheetId="16" state="hidden" r:id="rId6"/>
  </sheets>
  <definedNames>
    <definedName name="EURO.rate">'Budget prep form'!$E$16</definedName>
    <definedName name="inflation">'Budget prep form'!$G$17</definedName>
    <definedName name="LKP">'Budget prep form'!$E$17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9" i="15" l="1"/>
  <c r="E118" i="15"/>
  <c r="C119" i="15"/>
  <c r="C118" i="15"/>
  <c r="C117" i="15"/>
  <c r="E117" i="15" s="1"/>
  <c r="E120" i="15" s="1"/>
  <c r="A1" i="19"/>
  <c r="C14" i="17"/>
  <c r="O4" i="17"/>
  <c r="E83" i="15" l="1"/>
  <c r="E84" i="15"/>
  <c r="E82" i="15"/>
  <c r="G15" i="15"/>
  <c r="C42" i="15"/>
  <c r="G5" i="18" s="1"/>
  <c r="D111" i="15"/>
  <c r="E133" i="15" s="1"/>
  <c r="C93" i="15"/>
  <c r="D101" i="15" s="1"/>
  <c r="C77" i="15"/>
  <c r="D99" i="15" s="1"/>
  <c r="D30" i="15"/>
  <c r="E142" i="15"/>
  <c r="E85" i="15" l="1"/>
  <c r="C18" i="19"/>
  <c r="E28" i="15"/>
  <c r="F28" i="15" s="1"/>
  <c r="H28" i="15" s="1"/>
  <c r="J28" i="15" s="1"/>
  <c r="E29" i="15"/>
  <c r="F29" i="15" s="1"/>
  <c r="H29" i="15" s="1"/>
  <c r="J29" i="15" s="1"/>
  <c r="E24" i="15"/>
  <c r="F24" i="15" s="1"/>
  <c r="H24" i="15" s="1"/>
  <c r="J24" i="15" s="1"/>
  <c r="E25" i="15"/>
  <c r="F25" i="15" s="1"/>
  <c r="H25" i="15" s="1"/>
  <c r="J25" i="15" s="1"/>
  <c r="E26" i="15"/>
  <c r="F26" i="15" s="1"/>
  <c r="H26" i="15" s="1"/>
  <c r="J26" i="15" s="1"/>
  <c r="E27" i="15"/>
  <c r="F27" i="15" s="1"/>
  <c r="H27" i="15" s="1"/>
  <c r="J27" i="15" s="1"/>
  <c r="E23" i="15"/>
  <c r="N5" i="18"/>
  <c r="E30" i="15" l="1"/>
  <c r="F4" i="17"/>
  <c r="F5" i="17" s="1"/>
  <c r="C7" i="19"/>
  <c r="D4" i="17"/>
  <c r="D5" i="17" s="1"/>
  <c r="C5" i="19"/>
  <c r="G4" i="17"/>
  <c r="G5" i="17" s="1"/>
  <c r="C8" i="19"/>
  <c r="E4" i="17"/>
  <c r="E5" i="17" s="1"/>
  <c r="C6" i="19"/>
  <c r="G27" i="15"/>
  <c r="I27" i="15" s="1"/>
  <c r="G29" i="15"/>
  <c r="I29" i="15" s="1"/>
  <c r="G28" i="15"/>
  <c r="I28" i="15" s="1"/>
  <c r="G25" i="15"/>
  <c r="I25" i="15" s="1"/>
  <c r="G24" i="15"/>
  <c r="I24" i="15" s="1"/>
  <c r="G26" i="15"/>
  <c r="I26" i="15" s="1"/>
  <c r="G23" i="15"/>
  <c r="F23" i="15"/>
  <c r="F30" i="15" s="1"/>
  <c r="G30" i="15" l="1"/>
  <c r="H23" i="15"/>
  <c r="H30" i="15" s="1"/>
  <c r="I23" i="15"/>
  <c r="I30" i="15" s="1"/>
  <c r="J23" i="15" l="1"/>
  <c r="C4" i="19" l="1"/>
  <c r="C9" i="19" s="1"/>
  <c r="J30" i="15"/>
  <c r="Q4" i="17"/>
  <c r="Q5" i="17" s="1"/>
  <c r="K5" i="18"/>
  <c r="C4" i="17"/>
  <c r="F49" i="15"/>
  <c r="F50" i="15"/>
  <c r="F51" i="15"/>
  <c r="D100" i="15" l="1"/>
  <c r="D102" i="15" s="1"/>
  <c r="E131" i="15" s="1"/>
  <c r="F52" i="15"/>
  <c r="F5" i="18"/>
  <c r="E124" i="15"/>
  <c r="E130" i="15"/>
  <c r="N4" i="17"/>
  <c r="N5" i="17" s="1"/>
  <c r="C5" i="17"/>
  <c r="H4" i="17"/>
  <c r="H5" i="17" l="1"/>
  <c r="E126" i="15"/>
  <c r="J4" i="17"/>
  <c r="H5" i="18"/>
  <c r="E129" i="15"/>
  <c r="C13" i="19" s="1"/>
  <c r="M4" i="17"/>
  <c r="M5" i="17" s="1"/>
  <c r="C10" i="19" l="1"/>
  <c r="J5" i="17"/>
  <c r="E125" i="15"/>
  <c r="I4" i="17"/>
  <c r="G31" i="16"/>
  <c r="H21" i="16"/>
  <c r="B21" i="16"/>
  <c r="B5" i="16"/>
  <c r="B4" i="16"/>
  <c r="C10" i="16"/>
  <c r="D10" i="16"/>
  <c r="E10" i="16"/>
  <c r="F10" i="16"/>
  <c r="G10" i="16"/>
  <c r="C11" i="16"/>
  <c r="D11" i="16"/>
  <c r="E11" i="16"/>
  <c r="F11" i="16"/>
  <c r="G11" i="16"/>
  <c r="C12" i="16"/>
  <c r="D12" i="16"/>
  <c r="E12" i="16"/>
  <c r="F12" i="16"/>
  <c r="G12" i="16"/>
  <c r="C13" i="16"/>
  <c r="D13" i="16"/>
  <c r="E13" i="16"/>
  <c r="F13" i="16"/>
  <c r="G13" i="16"/>
  <c r="C14" i="16"/>
  <c r="D14" i="16"/>
  <c r="E14" i="16"/>
  <c r="F14" i="16"/>
  <c r="G14" i="16"/>
  <c r="C15" i="16"/>
  <c r="D15" i="16"/>
  <c r="E15" i="16"/>
  <c r="F15" i="16"/>
  <c r="G15" i="16"/>
  <c r="C16" i="16"/>
  <c r="D16" i="16"/>
  <c r="E16" i="16"/>
  <c r="F16" i="16"/>
  <c r="G16" i="16"/>
  <c r="C17" i="16"/>
  <c r="D17" i="16"/>
  <c r="E17" i="16"/>
  <c r="F17" i="16"/>
  <c r="G17" i="16"/>
  <c r="A14" i="16"/>
  <c r="A27" i="16" s="1"/>
  <c r="A15" i="16"/>
  <c r="A28" i="16" s="1"/>
  <c r="A16" i="16"/>
  <c r="A29" i="16" s="1"/>
  <c r="A17" i="16"/>
  <c r="A30" i="16" s="1"/>
  <c r="C19" i="19" l="1"/>
  <c r="I5" i="17"/>
  <c r="B16" i="16"/>
  <c r="B17" i="16"/>
  <c r="B30" i="16" s="1"/>
  <c r="E58" i="15"/>
  <c r="E59" i="15"/>
  <c r="E60" i="15"/>
  <c r="E57" i="15"/>
  <c r="E61" i="15" l="1"/>
  <c r="C30" i="16"/>
  <c r="H30" i="16"/>
  <c r="J16" i="16"/>
  <c r="B29" i="16"/>
  <c r="J17" i="16"/>
  <c r="I17" i="16"/>
  <c r="K17" i="16"/>
  <c r="L17" i="16"/>
  <c r="H17" i="16"/>
  <c r="I16" i="16"/>
  <c r="H16" i="16"/>
  <c r="L16" i="16"/>
  <c r="K16" i="16"/>
  <c r="O5" i="17" l="1"/>
  <c r="J5" i="18"/>
  <c r="E128" i="15"/>
  <c r="C11" i="19" s="1"/>
  <c r="L4" i="17"/>
  <c r="L5" i="17" s="1"/>
  <c r="H29" i="16"/>
  <c r="C29" i="16"/>
  <c r="D30" i="16"/>
  <c r="I30" i="16"/>
  <c r="M16" i="16"/>
  <c r="M17" i="16"/>
  <c r="E30" i="16" l="1"/>
  <c r="J30" i="16"/>
  <c r="D29" i="16"/>
  <c r="I29" i="16"/>
  <c r="E29" i="16" l="1"/>
  <c r="J29" i="16"/>
  <c r="F30" i="16"/>
  <c r="L30" i="16" s="1"/>
  <c r="K30" i="16"/>
  <c r="E127" i="15" l="1"/>
  <c r="E132" i="15" s="1"/>
  <c r="E134" i="15" s="1"/>
  <c r="E135" i="15" s="1"/>
  <c r="K4" i="17"/>
  <c r="P4" i="17" s="1"/>
  <c r="P5" i="17" s="1"/>
  <c r="I5" i="18"/>
  <c r="L5" i="18" s="1"/>
  <c r="M30" i="16"/>
  <c r="F29" i="16"/>
  <c r="L29" i="16" s="1"/>
  <c r="K29" i="16"/>
  <c r="A13" i="16"/>
  <c r="A26" i="16" s="1"/>
  <c r="A12" i="16"/>
  <c r="A25" i="16" s="1"/>
  <c r="A11" i="16"/>
  <c r="A24" i="16" s="1"/>
  <c r="A10" i="16"/>
  <c r="A23" i="16" s="1"/>
  <c r="B3" i="16"/>
  <c r="E141" i="15" l="1"/>
  <c r="C12" i="19"/>
  <c r="C15" i="19" s="1"/>
  <c r="C16" i="19" s="1"/>
  <c r="M5" i="18"/>
  <c r="O5" i="18" s="1"/>
  <c r="P5" i="18" s="1"/>
  <c r="K5" i="17"/>
  <c r="M29" i="16"/>
  <c r="N16" i="16"/>
  <c r="B10" i="16"/>
  <c r="B12" i="16"/>
  <c r="B25" i="16" s="1"/>
  <c r="B13" i="16"/>
  <c r="B26" i="16" s="1"/>
  <c r="B14" i="16"/>
  <c r="B27" i="16" s="1"/>
  <c r="E146" i="15" l="1"/>
  <c r="E143" i="15"/>
  <c r="C17" i="19"/>
  <c r="C21" i="19" s="1"/>
  <c r="C22" i="19" s="1"/>
  <c r="R4" i="17"/>
  <c r="R5" i="17" s="1"/>
  <c r="C26" i="16"/>
  <c r="H26" i="16"/>
  <c r="H25" i="16"/>
  <c r="C25" i="16"/>
  <c r="C27" i="16"/>
  <c r="H27" i="16"/>
  <c r="L10" i="16"/>
  <c r="B23" i="16"/>
  <c r="J10" i="16"/>
  <c r="H10" i="16"/>
  <c r="I10" i="16"/>
  <c r="K10" i="16"/>
  <c r="B15" i="16"/>
  <c r="B28" i="16" s="1"/>
  <c r="L13" i="16"/>
  <c r="K13" i="16"/>
  <c r="H13" i="16"/>
  <c r="J13" i="16"/>
  <c r="I13" i="16"/>
  <c r="J14" i="16"/>
  <c r="H14" i="16"/>
  <c r="K14" i="16"/>
  <c r="L14" i="16"/>
  <c r="I14" i="16"/>
  <c r="B11" i="16"/>
  <c r="B24" i="16" s="1"/>
  <c r="I12" i="16"/>
  <c r="J12" i="16"/>
  <c r="K12" i="16"/>
  <c r="L12" i="16"/>
  <c r="H12" i="16"/>
  <c r="N17" i="16"/>
  <c r="E147" i="15" l="1"/>
  <c r="S4" i="17"/>
  <c r="S5" i="17" s="1"/>
  <c r="D25" i="16"/>
  <c r="I25" i="16"/>
  <c r="B31" i="16"/>
  <c r="C23" i="16"/>
  <c r="H23" i="16"/>
  <c r="H28" i="16"/>
  <c r="C28" i="16"/>
  <c r="D27" i="16"/>
  <c r="I27" i="16"/>
  <c r="H24" i="16"/>
  <c r="C24" i="16"/>
  <c r="D26" i="16"/>
  <c r="I26" i="16"/>
  <c r="M10" i="16"/>
  <c r="N10" i="16" s="1"/>
  <c r="K15" i="16"/>
  <c r="H15" i="16"/>
  <c r="J15" i="16"/>
  <c r="I15" i="16"/>
  <c r="L15" i="16"/>
  <c r="J11" i="16"/>
  <c r="L11" i="16"/>
  <c r="K11" i="16"/>
  <c r="H11" i="16"/>
  <c r="I11" i="16"/>
  <c r="M14" i="16"/>
  <c r="N14" i="16" s="1"/>
  <c r="M12" i="16"/>
  <c r="N12" i="16" s="1"/>
  <c r="M13" i="16"/>
  <c r="N13" i="16" s="1"/>
  <c r="T4" i="17" l="1"/>
  <c r="T5" i="17" s="1"/>
  <c r="C31" i="16"/>
  <c r="H31" i="16"/>
  <c r="D28" i="16"/>
  <c r="I28" i="16"/>
  <c r="E25" i="16"/>
  <c r="J25" i="16"/>
  <c r="D23" i="16"/>
  <c r="I23" i="16"/>
  <c r="E26" i="16"/>
  <c r="J26" i="16"/>
  <c r="D24" i="16"/>
  <c r="I24" i="16"/>
  <c r="E27" i="16"/>
  <c r="J27" i="16"/>
  <c r="K18" i="16"/>
  <c r="K19" i="16" s="1"/>
  <c r="L18" i="16"/>
  <c r="L19" i="16" s="1"/>
  <c r="I18" i="16"/>
  <c r="I19" i="16" s="1"/>
  <c r="J18" i="16"/>
  <c r="J19" i="16" s="1"/>
  <c r="M15" i="16"/>
  <c r="N15" i="16" s="1"/>
  <c r="M11" i="16"/>
  <c r="N11" i="16" s="1"/>
  <c r="H18" i="16"/>
  <c r="I31" i="16" l="1"/>
  <c r="D31" i="16"/>
  <c r="E23" i="16"/>
  <c r="J23" i="16"/>
  <c r="E24" i="16"/>
  <c r="J24" i="16"/>
  <c r="F26" i="16"/>
  <c r="L26" i="16" s="1"/>
  <c r="K26" i="16"/>
  <c r="F27" i="16"/>
  <c r="L27" i="16" s="1"/>
  <c r="K27" i="16"/>
  <c r="F25" i="16"/>
  <c r="L25" i="16" s="1"/>
  <c r="K25" i="16"/>
  <c r="E28" i="16"/>
  <c r="J28" i="16"/>
  <c r="H19" i="16"/>
  <c r="M19" i="16" s="1"/>
  <c r="M18" i="16"/>
  <c r="E31" i="16" l="1"/>
  <c r="J31" i="16"/>
  <c r="M25" i="16"/>
  <c r="M26" i="16"/>
  <c r="M27" i="16"/>
  <c r="F23" i="16"/>
  <c r="K23" i="16"/>
  <c r="F24" i="16"/>
  <c r="L24" i="16" s="1"/>
  <c r="K24" i="16"/>
  <c r="F28" i="16"/>
  <c r="L28" i="16" s="1"/>
  <c r="K28" i="16"/>
  <c r="F31" i="16" l="1"/>
  <c r="K31" i="16"/>
  <c r="M24" i="16"/>
  <c r="M28" i="16"/>
  <c r="L23" i="16"/>
  <c r="L31" i="16" s="1"/>
  <c r="M23" i="16" l="1"/>
  <c r="M31"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tc={5C195552-29EB-4A4C-8DB2-1F19166D510B}</author>
  </authors>
  <commentList>
    <comment ref="B3" authorId="0" shapeId="0" xr:uid="{5C195552-29EB-4A4C-8DB2-1F19166D510B}">
      <text>
        <t xml:space="preserve">[Threaded comment]
Your version of Excel allows you to read this threaded comment; however, any edits to it will get removed if the file is opened in a newer version of Excel. Learn more: https://go.microsoft.com/fwlink/?linkid=870924
Comment:
    Please note that only the budget categories that apply will be visible for the selected topic. 
Associated partners cannot request any budget. 
Details on eligible costs can be found in the call conditions, the Model Grant Agreement and the related guidance (in particular, the EU Grants AGA Annotated Grant Agreement). 
A. Personnel costs without volunteers Please enter the personnel costs for staff working on the project. The following types of personnel costs are allowed: 
- Employees, (salaries and social security contributions, taxes and other costs linked to the remuneration, if they arise from national law or the employment contract or equivalent appointing act) 
- Natural persons under direct contract other than an employment contract 
- Costs for seconded persons by a third party against payment (example: a project team member, who is employed by a third party outside the project. The third party is reimbursed by the participant, and the participant charges these costs to the project) 
- Unit costs for the work of SME owners for the action (i.e. owners of beneficiaries that are small and medium-sized enterprises not receiving a salary) or natural person beneficiaries (i.e. beneficiaries that are natural persons not receiving a salary) 
A. Personnel costs - volunteers Please enter the costs for the work of volunteers for the action (i.e. persons who freely work for an organisation, on a non-compulsory basis and without being paid), if eligible according to the call conditions. The corresponding indirect cost flat-rate (E) must be included here (added to the calculated unit cost amount), if eligible according to the call conditions. 
B. Subcontracting costs Please enter the subcontracting costs for the action (i.e. costs for subcontracted action tasks). 
C.1 Travel and subsistence Please enter the costs for travels for the action. 
C.2 Equipment Please enter the costs for equipment, infrastructure or other assets used for the action. 
C.3 Other goods, works and services Please enter the costs of purchases of other goods, works and services used for the action. 
D. Other cost categories Please enter the costs for the other cost categories. These depend on the Programme and type of action. 
E. Indirect costs Flat-rate on other budget categories. Calculated automatically. The rate depends on the Programme and type of action. 
Total eligible costs 
Total of all costs (categories A-E). Calculated automatically. 
Ineligible costs 
Please enter the costs for the project which are not part of the EU grant (either because not compliant with the EU eligibility rules or outside the scope of the EU action). 
Funding rate 
The funding rate is defined in the call conditions. Rates that depend on your legal entity status (e.g. SME, non-profit, etc.) are based on the data from the Participant Register. Please make sure to update your status there. 
Maximum EU contribution to eligible costs 
Maximum EU contribution possible (total costs times funding rate). 
Requested EU contribution to eligible costs Please enter the amount that you request as EU contribution. This amount can be equal to or lower than the Maximum EU contribution. 
It is normally the same as the Requested grant amount. 
Income generated by the project 
Please enter the expected income generated by the project (revenues).
In kind contributions 
Please enter the in-kind contributions you expect to receive (i.e. non-financial resources made available free of charge by third parties) . Not applicable for Horizon Europe. 
Financial contributions 
Please enter the financial contributions you expect to receive. Please enter the expected income generated by the project (revenues). 
Own resources 
Please enter the amount of expected own resources used for the implementation of the action. 
Total estimated project income Calculated automatically as the sum of requested grant amount, income generated by the project, in kind contributions, financial contributions and own resources. The amount should match the Total estimated project costs and contributions. </t>
      </text>
    </comment>
  </commentList>
</comments>
</file>

<file path=xl/sharedStrings.xml><?xml version="1.0" encoding="utf-8"?>
<sst xmlns="http://schemas.openxmlformats.org/spreadsheetml/2006/main" count="292" uniqueCount="234">
  <si>
    <t>Additional costs to be included when KI is the coordinating organisation</t>
  </si>
  <si>
    <t>Category</t>
  </si>
  <si>
    <t>Actual salary</t>
  </si>
  <si>
    <t>Months in the project</t>
  </si>
  <si>
    <t>Comment</t>
  </si>
  <si>
    <t>Financial manager</t>
  </si>
  <si>
    <t xml:space="preserve">50'000 SEK/month </t>
  </si>
  <si>
    <r>
      <rPr>
        <sz val="11"/>
        <color rgb="FF242424"/>
        <rFont val="Aptos Narrow"/>
      </rPr>
      <t>10-15%</t>
    </r>
    <r>
      <rPr>
        <sz val="11"/>
        <color rgb="FFFF0000"/>
        <rFont val="Aptos Narrow"/>
      </rPr>
      <t xml:space="preserve"> </t>
    </r>
  </si>
  <si>
    <t xml:space="preserve">Depending on the complexity of the project, always discuss with GO </t>
  </si>
  <si>
    <t>Project manager</t>
  </si>
  <si>
    <t>Project manager central (GO)</t>
  </si>
  <si>
    <t>50'000 SEK/month</t>
  </si>
  <si>
    <t>+/- 40 %</t>
  </si>
  <si>
    <t xml:space="preserve">Depending on the tasks agreed upon and the complexity of the project, always discuss with GO </t>
  </si>
  <si>
    <t>Project manager department</t>
  </si>
  <si>
    <t>Salary set at the department</t>
  </si>
  <si>
    <t>Costs for kick-off meetings</t>
  </si>
  <si>
    <t>For exempel: venue, meals.</t>
  </si>
  <si>
    <t>For domestic expenses, always follow purchase and procurement regulations. When expenses are incurred abroad, ensure the best value for money by gathering multiple offers and justifying your selection.</t>
  </si>
  <si>
    <t>Stakeholder meetings/travel for advisory board memebers</t>
  </si>
  <si>
    <t>Data managment/storage</t>
  </si>
  <si>
    <t xml:space="preserve">Budget for activities with other granted project under the call if required in the call text
examples: participation in networking and joint activities </t>
  </si>
  <si>
    <t>Remuneration Ethical advisor</t>
  </si>
  <si>
    <t>Budget preparation form for EU applications</t>
  </si>
  <si>
    <t>KI internal document and should not be sent to external collaborators</t>
  </si>
  <si>
    <t>Yellow cells 
= data input cells</t>
  </si>
  <si>
    <t xml:space="preserve">Duration </t>
  </si>
  <si>
    <t>Months</t>
  </si>
  <si>
    <t>Years</t>
  </si>
  <si>
    <r>
      <t xml:space="preserve">Funding rate </t>
    </r>
    <r>
      <rPr>
        <b/>
        <sz val="8"/>
        <color rgb="FFFF0000"/>
        <rFont val="Arial"/>
        <family val="2"/>
      </rPr>
      <t>*Please check you call text and adjust if necessary</t>
    </r>
  </si>
  <si>
    <t xml:space="preserve">EURO rate </t>
  </si>
  <si>
    <t>SEK/EUR</t>
  </si>
  <si>
    <t>Department INDI</t>
  </si>
  <si>
    <t>LKP, Social fees (24-65 yrs) 2026</t>
  </si>
  <si>
    <t>%</t>
  </si>
  <si>
    <t>Inflation</t>
  </si>
  <si>
    <r>
      <t xml:space="preserve">Indirect cost reimbursed by EU </t>
    </r>
    <r>
      <rPr>
        <b/>
        <sz val="8"/>
        <color rgb="FFFF0000"/>
        <rFont val="Arial"/>
        <family val="2"/>
      </rPr>
      <t>*Please check you call text and adjust if necessary</t>
    </r>
  </si>
  <si>
    <t>Personnel</t>
  </si>
  <si>
    <t>Actual</t>
  </si>
  <si>
    <t>Monthly salary (incl. social fees)</t>
  </si>
  <si>
    <t>Project cost</t>
  </si>
  <si>
    <t>Total cost incl 3% inflation</t>
  </si>
  <si>
    <t>salary</t>
  </si>
  <si>
    <t>in</t>
  </si>
  <si>
    <t>To be able to receive salary from the grant, an employment contract with KI is needed.</t>
  </si>
  <si>
    <t>Categories:</t>
  </si>
  <si>
    <t>SEK/month</t>
  </si>
  <si>
    <t>project</t>
  </si>
  <si>
    <t>SEK</t>
  </si>
  <si>
    <t>EUR</t>
  </si>
  <si>
    <r>
      <t>PI</t>
    </r>
    <r>
      <rPr>
        <vertAlign val="superscript"/>
        <sz val="10"/>
        <rFont val="Arial"/>
        <family val="2"/>
      </rPr>
      <t>1</t>
    </r>
  </si>
  <si>
    <t>Stipends are not allowed.</t>
  </si>
  <si>
    <t>Senior Staff</t>
  </si>
  <si>
    <t>Postdoc</t>
  </si>
  <si>
    <t>If seconded personnel will be involved in the project, please refer to the table at the end for further details.</t>
  </si>
  <si>
    <t xml:space="preserve">Student </t>
  </si>
  <si>
    <t>Other</t>
  </si>
  <si>
    <r>
      <t>Financial Manager</t>
    </r>
    <r>
      <rPr>
        <vertAlign val="superscript"/>
        <sz val="10"/>
        <color rgb="FFFF0000"/>
        <rFont val="Arial"/>
        <family val="2"/>
      </rPr>
      <t>2</t>
    </r>
  </si>
  <si>
    <r>
      <t>Project Manager</t>
    </r>
    <r>
      <rPr>
        <vertAlign val="superscript"/>
        <sz val="10"/>
        <color rgb="FFFF0000"/>
        <rFont val="Arial"/>
        <family val="2"/>
      </rPr>
      <t>3</t>
    </r>
  </si>
  <si>
    <t>Total</t>
  </si>
  <si>
    <r>
      <rPr>
        <vertAlign val="superscript"/>
        <sz val="8"/>
        <color rgb="FFFF0000"/>
        <rFont val="Arial"/>
        <family val="2"/>
      </rPr>
      <t xml:space="preserve">1 </t>
    </r>
    <r>
      <rPr>
        <sz val="8"/>
        <color rgb="FFFF0000"/>
        <rFont val="Arial"/>
        <family val="2"/>
      </rPr>
      <t>If ERC: When calculating the PI salary, you must take into account the % of the PI's working time dedicated to running the ERC project</t>
    </r>
  </si>
  <si>
    <t>B. Subcontracting costs</t>
  </si>
  <si>
    <t>Subcontracting</t>
  </si>
  <si>
    <t>All costs in</t>
  </si>
  <si>
    <t>EURO</t>
  </si>
  <si>
    <t>Cost</t>
  </si>
  <si>
    <t>Subcontracting may cover only a limited part of the action.</t>
  </si>
  <si>
    <t>Should be according to best value for money, beneficiary’s usual purchasing practices and no conflict of interests.</t>
  </si>
  <si>
    <t>For guidance whether is should be budgeted as Subcontracting or another Third party option please fill in the form:</t>
  </si>
  <si>
    <t>C. Purchase costs</t>
  </si>
  <si>
    <t>Third party guidance form</t>
  </si>
  <si>
    <t>C.1 Travel and subsistence</t>
  </si>
  <si>
    <t>Types of trips</t>
  </si>
  <si>
    <t>Number of</t>
  </si>
  <si>
    <t xml:space="preserve">Travel </t>
  </si>
  <si>
    <t>(All costs in EURO)</t>
  </si>
  <si>
    <t>trips</t>
  </si>
  <si>
    <t>persons</t>
  </si>
  <si>
    <t>Cost/person</t>
  </si>
  <si>
    <t>Travel</t>
  </si>
  <si>
    <t>Examples of travel types include project meetings, work package (WP) meetings, and conferences that involve dissemination activities.</t>
  </si>
  <si>
    <t>Subsistence</t>
  </si>
  <si>
    <t xml:space="preserve">Please note that travel costs within Europe and internationally can range from 1000€ to 3000€. Make sure to check the estimated </t>
  </si>
  <si>
    <t>travel expenses for your specific destination/destinations.</t>
  </si>
  <si>
    <t>C.2 Equipment</t>
  </si>
  <si>
    <t>% use in</t>
  </si>
  <si>
    <t>project*</t>
  </si>
  <si>
    <t>Equipment</t>
  </si>
  <si>
    <t>Only the depreciation cost can be claimed on the EU-project based on the usage on the project.</t>
  </si>
  <si>
    <t xml:space="preserve">Depreciation is an accounting method used to spread the cost of a tangible asset over its useful life. </t>
  </si>
  <si>
    <t xml:space="preserve">Although the full invoice amount is paid upfront, only the depreciation cost, based on the asset’s actual use within the project, can be </t>
  </si>
  <si>
    <t>claimed under the EU grant.</t>
  </si>
  <si>
    <r>
      <t xml:space="preserve">C.3 Consumables </t>
    </r>
    <r>
      <rPr>
        <b/>
        <sz val="9"/>
        <rFont val="Arial"/>
        <family val="2"/>
      </rPr>
      <t>incl. fieldwork &amp; animal costs</t>
    </r>
  </si>
  <si>
    <t>Consumables</t>
  </si>
  <si>
    <t>Should be according to best value for money, beneficiary’s usual purchasing practices and no conflict of interests</t>
  </si>
  <si>
    <t>C.3  Publications &amp; dissemination</t>
  </si>
  <si>
    <t>Publications</t>
  </si>
  <si>
    <t>Number</t>
  </si>
  <si>
    <t>Publications must be made available through open access.</t>
  </si>
  <si>
    <t xml:space="preserve">Publications </t>
  </si>
  <si>
    <t>Workshops</t>
  </si>
  <si>
    <t>C.3 Other additional direct costs</t>
  </si>
  <si>
    <t>Other additional cost</t>
  </si>
  <si>
    <t>Should be according to best value for money, beneficiary’s usual purchasing practices and for guidance. no conflict of interests.
If you use external services/ScilifeLab/the hospital please fill in the:</t>
  </si>
  <si>
    <t>CFS*</t>
  </si>
  <si>
    <t>Conference fees</t>
  </si>
  <si>
    <t xml:space="preserve">CFS mandatory to budget for if total budget is 430 000€ or above. CFS cost varies between 10 000€ to 15 000€ depending on how high </t>
  </si>
  <si>
    <t xml:space="preserve">the budget is. </t>
  </si>
  <si>
    <t>*Audit of the EU-project mandatory required by EU when threshold of 430 000 € in total cost is reached</t>
  </si>
  <si>
    <t>C.3 Other goods, works and services (Euro)</t>
  </si>
  <si>
    <t>Publication</t>
  </si>
  <si>
    <t>D. Internally invoiced goods &amp; services</t>
  </si>
  <si>
    <t>Internally invoiced goods &amp; services</t>
  </si>
  <si>
    <t>Core facility at KI</t>
  </si>
  <si>
    <t xml:space="preserve">Auditable documentation and calculations are needed. Always contact the KI facility before adding the cost to the planned grant (high risk for non-elibible cost). </t>
  </si>
  <si>
    <t>Animal housing</t>
  </si>
  <si>
    <t>Service</t>
  </si>
  <si>
    <t xml:space="preserve">GO also have a list of core facilities with auditable calculations so always discuss these cost with GO. </t>
  </si>
  <si>
    <t>A. Seconded personnel</t>
  </si>
  <si>
    <t>Seconded personnel</t>
  </si>
  <si>
    <t>Daily rate</t>
  </si>
  <si>
    <t>Days in the project</t>
  </si>
  <si>
    <t>"Seconded" refers to the temporary assignment of personnel from a third party to a project beneficiary. During this period, the individual remains employed and paid by the third party but works under the direction of the beneficiary and is fully available to support the project.</t>
  </si>
  <si>
    <t>Example:</t>
  </si>
  <si>
    <t>A nurse employed by a hospital is seconded to a university (the project beneficiary) to perform patient scans and provide relevant data for the research.</t>
  </si>
  <si>
    <t>Total budget</t>
  </si>
  <si>
    <t>All activities</t>
  </si>
  <si>
    <t>A. Personnel</t>
  </si>
  <si>
    <t xml:space="preserve">B. Subcontracting </t>
  </si>
  <si>
    <t>C1. Travel and subsistence</t>
  </si>
  <si>
    <t>C2. Equipment</t>
  </si>
  <si>
    <t>Other additional direct costs</t>
  </si>
  <si>
    <t>C3. Other goods, works and services</t>
  </si>
  <si>
    <r>
      <rPr>
        <sz val="10"/>
        <rFont val="Arial"/>
        <family val="2"/>
      </rPr>
      <t>E.</t>
    </r>
    <r>
      <rPr>
        <sz val="8"/>
        <rFont val="Arial"/>
        <family val="2"/>
      </rPr>
      <t>Indirect costs/OH (25% excl subcon)</t>
    </r>
  </si>
  <si>
    <t>D. Internally invoiced goods and services</t>
  </si>
  <si>
    <t>H. Total eligible costs</t>
  </si>
  <si>
    <t>Requested EU contribution</t>
  </si>
  <si>
    <t>Own resources</t>
  </si>
  <si>
    <t>The actual indirect cost deduction at KI is according to each department's INDI rate.</t>
  </si>
  <si>
    <t>Co-financing of departmental INDI</t>
  </si>
  <si>
    <t>Estimation of total Co-financing INDI</t>
  </si>
  <si>
    <t>Estimation of non-elibible costs (usually around 5-10 % of total costs)</t>
  </si>
  <si>
    <t>Co-financing</t>
  </si>
  <si>
    <t xml:space="preserve">Please note that a 5-10% co-financing contribution may be required to cover costs that are not eligible for funding, such as foreign VAT, </t>
  </si>
  <si>
    <t>co-financing due to EU:s personnel cost calculation method, exchange rate losses, etc.</t>
  </si>
  <si>
    <t>Beneficiary Short Name</t>
  </si>
  <si>
    <t>PI</t>
  </si>
  <si>
    <t>Postdocs</t>
  </si>
  <si>
    <t>Students</t>
  </si>
  <si>
    <t>Other Personnel Costs / €</t>
  </si>
  <si>
    <t>A.              Total Personnel Costs / €</t>
  </si>
  <si>
    <t>B. Subcontracting costs/€ (no indirect costs)</t>
  </si>
  <si>
    <t>C1.             Travel and subsistence</t>
  </si>
  <si>
    <t>C2. Equipment - including major equipment</t>
  </si>
  <si>
    <t>Consumables (incl. fieldwork and animal costs)</t>
  </si>
  <si>
    <t>Publications (incl. Open Access fees and dissemination)</t>
  </si>
  <si>
    <t>C3.            Total Other goods works and services</t>
  </si>
  <si>
    <t>Total Purchase costs /Euro</t>
  </si>
  <si>
    <t>Internally invoiced goods and services/€ 
(No indirect costs)</t>
  </si>
  <si>
    <t>Indirect costs/€</t>
  </si>
  <si>
    <t>Total eligible costs</t>
  </si>
  <si>
    <t>Requested EU contribution /€</t>
  </si>
  <si>
    <t>KI</t>
  </si>
  <si>
    <t>Additional funding*</t>
  </si>
  <si>
    <t>*Only for ERC-projects</t>
  </si>
  <si>
    <t>Description from the portal</t>
  </si>
  <si>
    <t>No.</t>
  </si>
  <si>
    <t>Name of beneficiary</t>
  </si>
  <si>
    <t>Country</t>
  </si>
  <si>
    <t>Role</t>
  </si>
  <si>
    <t>Personnel costs/€</t>
  </si>
  <si>
    <t>Subcontracting costs/€</t>
  </si>
  <si>
    <t>Purchase costs 
- Travel and substistence/€</t>
  </si>
  <si>
    <t>Purchase costs 
- Equipment/€</t>
  </si>
  <si>
    <t>Purchase costs 
- Other goods, works and services/€</t>
  </si>
  <si>
    <t>Internally invoiced goods and services/€ 
(Unit costs- usual accounting practices)</t>
  </si>
  <si>
    <t>Funding rate</t>
  </si>
  <si>
    <t>Maximum EU contribution to eligible costs</t>
  </si>
  <si>
    <t>Requested EU contribution to eligible costs/€</t>
  </si>
  <si>
    <t>Max grant amount</t>
  </si>
  <si>
    <t>Income generated by the action</t>
  </si>
  <si>
    <t>Financial contributions</t>
  </si>
  <si>
    <t>Total estimated income</t>
  </si>
  <si>
    <t>* This section is not filled out automatically in the proposal! An organisation can participate with costs but bring their own money to the table. Make sure to fill this in if you want to request your eligilble costs from the European Commission.
Example: 
Your maximum EU contribution to eligibe costs/€ (O column) is XX and you want to apply for the full amount, write that amount under P (Requested EU contribution to eligible costs/€  (Requested grand amount)).</t>
  </si>
  <si>
    <t>Senior staff</t>
  </si>
  <si>
    <t>Post docs</t>
  </si>
  <si>
    <t>Total Personnel</t>
  </si>
  <si>
    <t>Other costs</t>
  </si>
  <si>
    <t>Costs of large research infra</t>
  </si>
  <si>
    <t>Total Other Direct Costs</t>
  </si>
  <si>
    <t>Total Direct Costs</t>
  </si>
  <si>
    <t>Indirect costs</t>
  </si>
  <si>
    <t>Internally invoiced goods and services</t>
  </si>
  <si>
    <t>Costs of in-kind contribution
not used on premises</t>
  </si>
  <si>
    <t>Total Costs</t>
  </si>
  <si>
    <t>EU Contribution</t>
  </si>
  <si>
    <t>All costs in Euro</t>
  </si>
  <si>
    <t>Duration (years)</t>
  </si>
  <si>
    <t>EURO rate</t>
  </si>
  <si>
    <t>YELLOW CELLS = DATA INPUT CELLS</t>
  </si>
  <si>
    <t>Cost category</t>
  </si>
  <si>
    <t>Monthly salary incl. soc. fees</t>
  </si>
  <si>
    <t>Person-months Year 1</t>
  </si>
  <si>
    <t>Person-months Year 2</t>
  </si>
  <si>
    <t>Person-months 
Year 3</t>
  </si>
  <si>
    <t>Person-months 
Year 4</t>
  </si>
  <si>
    <t>Person-months Year 5</t>
  </si>
  <si>
    <t>Salary incl. 
soc. fees Year 1</t>
  </si>
  <si>
    <t>Salary incl. soc. fees in Year 2</t>
  </si>
  <si>
    <t>Salary incl. soc. fees in Year 3</t>
  </si>
  <si>
    <t>Salary incl. soc. fees in Year 4</t>
  </si>
  <si>
    <t>Salary incl. soc. fees in Year 5</t>
  </si>
  <si>
    <t>Check your breakdown compared to the budget prep form!</t>
  </si>
  <si>
    <t>TOTAL</t>
  </si>
  <si>
    <t>TOTAL incl. 3% inflation</t>
  </si>
  <si>
    <t>Yr 1</t>
  </si>
  <si>
    <t>Yr2</t>
  </si>
  <si>
    <t>Yr3</t>
  </si>
  <si>
    <t>Yr4</t>
  </si>
  <si>
    <t>Yr5</t>
  </si>
  <si>
    <t>Orange cell = total €
(don't input data there)</t>
  </si>
  <si>
    <t>No coverage of indirect costs in this budget category.</t>
  </si>
  <si>
    <t>Amount needs to be incorporated in the corresponding budget category in the main budget table above.</t>
  </si>
  <si>
    <t>Call</t>
  </si>
  <si>
    <r>
      <t xml:space="preserve">Monthly salary </t>
    </r>
    <r>
      <rPr>
        <b/>
        <u/>
        <sz val="10"/>
        <rFont val="Arial"/>
        <family val="2"/>
      </rPr>
      <t>SEK</t>
    </r>
    <r>
      <rPr>
        <sz val="10"/>
        <rFont val="Arial"/>
        <family val="2"/>
      </rPr>
      <t xml:space="preserve"> (also include the seconded LKP)</t>
    </r>
  </si>
  <si>
    <r>
      <rPr>
        <vertAlign val="superscript"/>
        <sz val="8"/>
        <color rgb="FFFF0000"/>
        <rFont val="Arial"/>
      </rPr>
      <t xml:space="preserve">2, 3 </t>
    </r>
    <r>
      <rPr>
        <sz val="8"/>
        <color rgb="FFFF0000"/>
        <rFont val="Arial"/>
      </rPr>
      <t>Only for Coordinator collaboration projects</t>
    </r>
  </si>
  <si>
    <t>PI's name</t>
  </si>
  <si>
    <t>Department at KI</t>
  </si>
  <si>
    <t>Project acronym</t>
  </si>
  <si>
    <t>The request for additional funding must then be specified and justified in the ‘Resources’ section in Part A of the application.</t>
  </si>
  <si>
    <r>
      <t>ERC additional funding:</t>
    </r>
    <r>
      <rPr>
        <sz val="10"/>
        <rFont val="Arial"/>
      </rPr>
      <t xml:space="preserve"> If you are requesting additional funding, above the normal maximum grant amount for the </t>
    </r>
    <r>
      <rPr>
        <sz val="10"/>
        <rFont val="Arial"/>
        <family val="2"/>
      </rPr>
      <t>call,</t>
    </r>
  </si>
  <si>
    <t xml:space="preserve"> the costs should be included in the budget table in the appropriate cost category. </t>
  </si>
  <si>
    <t xml:space="preserve"> and the ‘information to applicants’ for the call for full details, and discuss additional funding requests with Grants Office.</t>
  </si>
  <si>
    <r>
      <t>NB:</t>
    </r>
    <r>
      <rPr>
        <sz val="10"/>
        <rFont val="Arial"/>
      </rPr>
      <t xml:space="preserve"> ERC additional funding requests are subject to specific rules, and the maximum amount is limited;</t>
    </r>
    <r>
      <rPr>
        <b/>
        <sz val="10"/>
        <rFont val="Arial"/>
      </rPr>
      <t xml:space="preserve">  </t>
    </r>
    <r>
      <rPr>
        <sz val="10"/>
        <rFont val="Arial"/>
        <family val="2"/>
      </rPr>
      <t>please see the relevant ERC Work Programme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</si>
</sst>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r&quot;_-;\-* #,##0.00\ &quot;kr&quot;_-;_-* &quot;-&quot;??\ &quot;kr&quot;_-;_-@_-"/>
    <numFmt numFmtId="43" formatCode="_-* #,##0.00_-;\-* #,##0.00_-;_-* &quot;-&quot;??_-;_-@_-"/>
    <numFmt numFmtId="164" formatCode="[$€-2]\ #,##0"/>
    <numFmt numFmtId="165" formatCode="_-* #,##0.00\ [$€-1]_-;\-* #,##0.00\ [$€-1]_-;_-* &quot;-&quot;??\ [$€-1]_-;_-@_-"/>
  </numFmts>
  <fonts count="53" x14ac:knownFonts="1">
    <font>
      <sz val="10"/>
      <name val="Arial"/>
    </font>
    <font>
      <sz val="10"/>
      <name val="Arial"/>
      <family val="2"/>
    </font>
    <font>
      <sz val="11"/>
      <name val="Arial"/>
      <family val="2"/>
    </font>
    <font>
      <b/>
      <sz val="8"/>
      <name val="Arial"/>
      <family val="2"/>
    </font>
    <font>
      <i/>
      <sz val="11"/>
      <name val="Times New Roman"/>
      <family val="1"/>
    </font>
    <font>
      <sz val="8"/>
      <name val="Arial"/>
      <family val="2"/>
    </font>
    <font>
      <i/>
      <sz val="8"/>
      <name val="Arial"/>
      <family val="2"/>
    </font>
    <font>
      <b/>
      <sz val="12"/>
      <name val="Arial"/>
      <family val="2"/>
    </font>
    <font>
      <b/>
      <sz val="10"/>
      <name val="Arial"/>
      <family val="2"/>
    </font>
    <font>
      <b/>
      <sz val="11"/>
      <name val="Arial"/>
      <family val="2"/>
    </font>
    <font>
      <sz val="10"/>
      <color indexed="8"/>
      <name val="Arial"/>
      <family val="2"/>
    </font>
    <font>
      <i/>
      <sz val="10"/>
      <name val="Arial"/>
      <family val="2"/>
    </font>
    <font>
      <b/>
      <sz val="10"/>
      <color indexed="8"/>
      <name val="Arial"/>
      <family val="2"/>
    </font>
    <font>
      <i/>
      <sz val="11"/>
      <color indexed="60"/>
      <name val="Arial"/>
      <family val="2"/>
    </font>
    <font>
      <b/>
      <i/>
      <sz val="8"/>
      <name val="Arial"/>
      <family val="2"/>
    </font>
    <font>
      <sz val="14"/>
      <name val="Arial"/>
      <family val="2"/>
    </font>
    <font>
      <i/>
      <sz val="11"/>
      <color rgb="FF0070C0"/>
      <name val="Arial"/>
      <family val="2"/>
    </font>
    <font>
      <b/>
      <sz val="9"/>
      <color theme="3" tint="-0.249977111117893"/>
      <name val="Arial"/>
      <family val="2"/>
    </font>
    <font>
      <sz val="9"/>
      <name val="Arial"/>
      <family val="2"/>
    </font>
    <font>
      <b/>
      <u/>
      <sz val="10"/>
      <name val="Arial"/>
      <family val="2"/>
    </font>
    <font>
      <b/>
      <sz val="9"/>
      <name val="Arial"/>
      <family val="2"/>
    </font>
    <font>
      <sz val="10"/>
      <name val="Arial"/>
      <family val="2"/>
    </font>
    <font>
      <sz val="10"/>
      <color theme="0"/>
      <name val="Georgia"/>
      <family val="1"/>
    </font>
    <font>
      <b/>
      <sz val="11"/>
      <name val="Cambria"/>
      <family val="2"/>
      <scheme val="major"/>
    </font>
    <font>
      <b/>
      <sz val="10"/>
      <color theme="1"/>
      <name val="Georgia"/>
      <family val="1"/>
    </font>
    <font>
      <sz val="11"/>
      <name val="Cambria"/>
      <family val="2"/>
      <scheme val="major"/>
    </font>
    <font>
      <sz val="11"/>
      <color theme="1"/>
      <name val="Tahoma"/>
      <family val="2"/>
    </font>
    <font>
      <u/>
      <sz val="10"/>
      <color theme="10"/>
      <name val="Arial"/>
      <family val="2"/>
    </font>
    <font>
      <sz val="11"/>
      <color rgb="FF000000"/>
      <name val="Aptos Narrow"/>
      <family val="2"/>
    </font>
    <font>
      <sz val="10"/>
      <color rgb="FFFF0000"/>
      <name val="Arial"/>
      <family val="2"/>
    </font>
    <font>
      <b/>
      <sz val="8"/>
      <color rgb="FFFF0000"/>
      <name val="Arial"/>
      <family val="2"/>
    </font>
    <font>
      <sz val="9"/>
      <color rgb="FFFF0000"/>
      <name val="Arial"/>
      <family val="2"/>
    </font>
    <font>
      <vertAlign val="superscript"/>
      <sz val="10"/>
      <name val="Arial"/>
      <family val="2"/>
    </font>
    <font>
      <vertAlign val="superscript"/>
      <sz val="10"/>
      <color rgb="FFFF0000"/>
      <name val="Arial"/>
      <family val="2"/>
    </font>
    <font>
      <sz val="8"/>
      <color rgb="FF000000"/>
      <name val="Calibri"/>
      <family val="2"/>
      <scheme val="minor"/>
    </font>
    <font>
      <sz val="8"/>
      <name val="Calibri"/>
      <family val="2"/>
      <scheme val="minor"/>
    </font>
    <font>
      <sz val="10"/>
      <name val="Calibri"/>
      <family val="2"/>
      <scheme val="minor"/>
    </font>
    <font>
      <sz val="8"/>
      <color rgb="FFFF0000"/>
      <name val="Arial"/>
      <family val="2"/>
    </font>
    <font>
      <b/>
      <u/>
      <sz val="10"/>
      <color rgb="FFFF0000"/>
      <name val="Arial"/>
      <family val="2"/>
    </font>
    <font>
      <vertAlign val="superscript"/>
      <sz val="8"/>
      <color rgb="FFFF0000"/>
      <name val="Arial"/>
      <family val="2"/>
    </font>
    <font>
      <b/>
      <sz val="10"/>
      <color theme="1"/>
      <name val="Arial"/>
      <family val="2"/>
    </font>
    <font>
      <sz val="10"/>
      <color rgb="FF000000"/>
      <name val="Arial"/>
    </font>
    <font>
      <sz val="11"/>
      <color rgb="FF242424"/>
      <name val="Aptos Narrow"/>
    </font>
    <font>
      <sz val="11"/>
      <color rgb="FFFF0000"/>
      <name val="Aptos Narrow"/>
    </font>
    <font>
      <b/>
      <sz val="10"/>
      <name val="Arial"/>
    </font>
    <font>
      <vertAlign val="superscript"/>
      <sz val="8"/>
      <color rgb="FFFF0000"/>
      <name val="Arial"/>
    </font>
    <font>
      <sz val="8"/>
      <color rgb="FFFF0000"/>
      <name val="Arial"/>
    </font>
    <font>
      <sz val="10"/>
      <color theme="1"/>
      <name val="Arial"/>
      <family val="2"/>
    </font>
    <font>
      <sz val="10"/>
      <name val="Arial"/>
    </font>
    <font>
      <sz val="10"/>
      <color theme="0" tint="-0.34998626667073579"/>
      <name val="Arial"/>
      <family val="2"/>
    </font>
    <font>
      <b/>
      <i/>
      <sz val="10"/>
      <color indexed="10"/>
      <name val="Arial"/>
      <family val="2"/>
    </font>
    <font>
      <b/>
      <u/>
      <sz val="10"/>
      <color theme="1"/>
      <name val="Arial"/>
      <family val="2"/>
    </font>
    <font>
      <sz val="10"/>
      <color theme="0" tint="-0.249977111117893"/>
      <name val="Arial"/>
      <family val="2"/>
    </font>
  </fonts>
  <fills count="26">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F2F28E"/>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rgb="FFAC0000"/>
        <bgColor indexed="64"/>
      </patternFill>
    </fill>
    <fill>
      <patternFill patternType="solid">
        <fgColor rgb="FFE1BDC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DA9694"/>
        <bgColor indexed="64"/>
      </patternFill>
    </fill>
    <fill>
      <patternFill patternType="solid">
        <fgColor indexed="22"/>
        <bgColor indexed="64"/>
      </patternFill>
    </fill>
    <fill>
      <patternFill patternType="solid">
        <fgColor theme="9" tint="0.59999389629810485"/>
        <bgColor indexed="64"/>
      </patternFill>
    </fill>
    <fill>
      <patternFill patternType="solid">
        <fgColor indexed="44"/>
        <bgColor indexed="64"/>
      </patternFill>
    </fill>
    <fill>
      <patternFill patternType="solid">
        <fgColor indexed="45"/>
        <bgColor indexed="64"/>
      </patternFill>
    </fill>
    <fill>
      <patternFill patternType="solid">
        <fgColor rgb="FFDA9694"/>
        <bgColor rgb="FF000000"/>
      </patternFill>
    </fill>
    <fill>
      <patternFill patternType="solid">
        <fgColor rgb="FFFFCC9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rgb="FF000000"/>
      </bottom>
      <diagonal/>
    </border>
    <border>
      <left/>
      <right/>
      <top style="medium">
        <color rgb="FF000000"/>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rgb="FF000000"/>
      </top>
      <bottom/>
      <diagonal/>
    </border>
    <border>
      <left style="thin">
        <color indexed="64"/>
      </left>
      <right style="medium">
        <color indexed="64"/>
      </right>
      <top style="medium">
        <color rgb="FF000000"/>
      </top>
      <bottom/>
      <diagonal/>
    </border>
    <border>
      <left style="thin">
        <color indexed="64"/>
      </left>
      <right style="medium">
        <color indexed="64"/>
      </right>
      <top style="thin">
        <color indexed="64"/>
      </top>
      <bottom style="medium">
        <color indexed="64"/>
      </bottom>
      <diagonal/>
    </border>
  </borders>
  <cellStyleXfs count="8">
    <xf numFmtId="0" fontId="0" fillId="0" borderId="0"/>
    <xf numFmtId="9" fontId="1" fillId="0" borderId="0" applyFont="0" applyFill="0" applyBorder="0" applyAlignment="0" applyProtection="0"/>
    <xf numFmtId="43" fontId="21" fillId="0" borderId="0" applyFont="0" applyFill="0" applyBorder="0" applyAlignment="0" applyProtection="0"/>
    <xf numFmtId="0" fontId="22" fillId="14" borderId="0" applyNumberFormat="0" applyFont="0" applyBorder="0" applyAlignment="0">
      <alignment horizontal="left" vertical="center"/>
    </xf>
    <xf numFmtId="0" fontId="24" fillId="15" borderId="3" applyNumberFormat="0" applyFont="0" applyBorder="0" applyAlignment="0"/>
    <xf numFmtId="0" fontId="26" fillId="17" borderId="0" applyNumberFormat="0" applyFont="0" applyBorder="0" applyAlignment="0">
      <alignment vertical="center"/>
      <protection locked="0"/>
    </xf>
    <xf numFmtId="0" fontId="27" fillId="0" borderId="0" applyNumberFormat="0" applyFill="0" applyBorder="0" applyAlignment="0" applyProtection="0"/>
    <xf numFmtId="44" fontId="48" fillId="0" borderId="0" applyFont="0" applyFill="0" applyBorder="0" applyAlignment="0" applyProtection="0"/>
  </cellStyleXfs>
  <cellXfs count="283">
    <xf numFmtId="0" fontId="0" fillId="0" borderId="0" xfId="0"/>
    <xf numFmtId="0" fontId="2" fillId="0" borderId="0" xfId="0" applyFont="1" applyProtection="1">
      <protection locked="0"/>
    </xf>
    <xf numFmtId="0" fontId="4" fillId="0" borderId="0" xfId="0" applyFont="1"/>
    <xf numFmtId="0" fontId="9" fillId="0" borderId="0" xfId="0" applyFont="1"/>
    <xf numFmtId="2" fontId="8" fillId="0" borderId="0" xfId="0" applyNumberFormat="1" applyFont="1" applyAlignment="1">
      <alignment horizontal="center"/>
    </xf>
    <xf numFmtId="0" fontId="8" fillId="0" borderId="0" xfId="0" applyFont="1" applyAlignment="1">
      <alignment horizontal="center"/>
    </xf>
    <xf numFmtId="0" fontId="8" fillId="0" borderId="0" xfId="0" applyFont="1" applyAlignment="1">
      <alignment horizontal="centerContinuous"/>
    </xf>
    <xf numFmtId="0" fontId="11" fillId="0" borderId="14" xfId="0" applyFont="1" applyBorder="1" applyAlignment="1">
      <alignment wrapText="1"/>
    </xf>
    <xf numFmtId="0" fontId="0" fillId="0" borderId="10" xfId="0" applyBorder="1" applyAlignment="1">
      <alignment horizontal="center"/>
    </xf>
    <xf numFmtId="0" fontId="0" fillId="0" borderId="6" xfId="0" applyBorder="1" applyAlignment="1">
      <alignment horizontal="center"/>
    </xf>
    <xf numFmtId="0" fontId="0" fillId="0" borderId="6" xfId="0" applyBorder="1"/>
    <xf numFmtId="0" fontId="11" fillId="0" borderId="12" xfId="0" applyFont="1" applyBorder="1"/>
    <xf numFmtId="0" fontId="0" fillId="0" borderId="2" xfId="0" applyBorder="1" applyAlignment="1">
      <alignment horizontal="center"/>
    </xf>
    <xf numFmtId="0" fontId="0" fillId="0" borderId="0" xfId="0" applyAlignment="1">
      <alignment horizontal="left"/>
    </xf>
    <xf numFmtId="0" fontId="0" fillId="0" borderId="2" xfId="0" applyBorder="1"/>
    <xf numFmtId="3" fontId="0" fillId="0" borderId="2" xfId="0" applyNumberFormat="1" applyBorder="1"/>
    <xf numFmtId="0" fontId="0" fillId="0" borderId="1" xfId="0" applyBorder="1"/>
    <xf numFmtId="0" fontId="11" fillId="0" borderId="14" xfId="0" applyFont="1" applyBorder="1"/>
    <xf numFmtId="0" fontId="11" fillId="0" borderId="6" xfId="0" applyFont="1" applyBorder="1"/>
    <xf numFmtId="0" fontId="0" fillId="0" borderId="8" xfId="0" applyBorder="1" applyAlignment="1">
      <alignment horizontal="left"/>
    </xf>
    <xf numFmtId="0" fontId="11" fillId="0" borderId="2" xfId="0" applyFont="1" applyBorder="1"/>
    <xf numFmtId="0" fontId="0" fillId="0" borderId="11" xfId="0" applyBorder="1" applyAlignment="1">
      <alignment horizontal="center"/>
    </xf>
    <xf numFmtId="0" fontId="0" fillId="0" borderId="0" xfId="0" applyAlignment="1">
      <alignment horizontal="center"/>
    </xf>
    <xf numFmtId="0" fontId="8" fillId="0" borderId="0" xfId="0" applyFont="1" applyAlignment="1">
      <alignment horizontal="left"/>
    </xf>
    <xf numFmtId="0" fontId="8" fillId="0" borderId="0" xfId="0" applyFont="1"/>
    <xf numFmtId="0" fontId="0" fillId="2" borderId="1" xfId="0" applyFill="1" applyBorder="1" applyAlignment="1">
      <alignment horizontal="center"/>
    </xf>
    <xf numFmtId="3" fontId="0" fillId="0" borderId="0" xfId="0" applyNumberFormat="1"/>
    <xf numFmtId="3" fontId="10" fillId="0" borderId="0" xfId="0" applyNumberFormat="1" applyFont="1"/>
    <xf numFmtId="0" fontId="0" fillId="0" borderId="1" xfId="0" applyBorder="1" applyAlignment="1">
      <alignment wrapText="1"/>
    </xf>
    <xf numFmtId="3" fontId="8" fillId="0" borderId="0" xfId="0" applyNumberFormat="1" applyFont="1"/>
    <xf numFmtId="0" fontId="2" fillId="0" borderId="0" xfId="0" applyFont="1"/>
    <xf numFmtId="0" fontId="13" fillId="0" borderId="0" xfId="0" applyFont="1"/>
    <xf numFmtId="0" fontId="3" fillId="0" borderId="0" xfId="0" applyFont="1" applyAlignment="1">
      <alignment horizontal="right"/>
    </xf>
    <xf numFmtId="4" fontId="3" fillId="0" borderId="0" xfId="0" applyNumberFormat="1" applyFont="1" applyAlignment="1">
      <alignment horizontal="right"/>
    </xf>
    <xf numFmtId="0" fontId="7" fillId="0" borderId="15" xfId="0" applyFont="1" applyBorder="1"/>
    <xf numFmtId="0" fontId="3" fillId="0" borderId="16" xfId="0" applyFont="1" applyBorder="1" applyAlignment="1">
      <alignment horizontal="center" wrapText="1"/>
    </xf>
    <xf numFmtId="0" fontId="6" fillId="0" borderId="14" xfId="0" applyFont="1" applyBorder="1" applyAlignment="1">
      <alignment wrapText="1"/>
    </xf>
    <xf numFmtId="3" fontId="6" fillId="0" borderId="0" xfId="0" applyNumberFormat="1" applyFont="1" applyAlignment="1">
      <alignment wrapText="1"/>
    </xf>
    <xf numFmtId="0" fontId="11" fillId="0" borderId="0" xfId="0" applyFont="1" applyAlignment="1">
      <alignment horizontal="center"/>
    </xf>
    <xf numFmtId="0" fontId="6" fillId="0" borderId="0" xfId="0" applyFont="1" applyAlignment="1">
      <alignment wrapText="1"/>
    </xf>
    <xf numFmtId="0" fontId="14" fillId="0" borderId="14" xfId="0" applyFont="1" applyBorder="1" applyAlignment="1">
      <alignment wrapText="1"/>
    </xf>
    <xf numFmtId="0" fontId="14" fillId="0" borderId="0" xfId="0" applyFont="1" applyAlignment="1">
      <alignment wrapText="1"/>
    </xf>
    <xf numFmtId="9" fontId="0" fillId="0" borderId="1" xfId="1" applyFont="1" applyBorder="1"/>
    <xf numFmtId="9" fontId="3" fillId="0" borderId="0" xfId="0" applyNumberFormat="1" applyFont="1" applyAlignment="1">
      <alignment horizontal="right"/>
    </xf>
    <xf numFmtId="0" fontId="6" fillId="0" borderId="0" xfId="0" applyFont="1"/>
    <xf numFmtId="0" fontId="11" fillId="0" borderId="17" xfId="0" applyFont="1" applyBorder="1" applyAlignment="1">
      <alignment horizontal="center"/>
    </xf>
    <xf numFmtId="0" fontId="3" fillId="0" borderId="0" xfId="0" applyFont="1" applyAlignment="1">
      <alignment horizontal="center" wrapText="1"/>
    </xf>
    <xf numFmtId="0" fontId="15" fillId="0" borderId="0" xfId="0" applyFont="1"/>
    <xf numFmtId="0" fontId="8" fillId="0" borderId="0" xfId="0" applyFont="1" applyAlignment="1">
      <alignment horizontal="right"/>
    </xf>
    <xf numFmtId="0" fontId="8" fillId="2" borderId="1" xfId="0" applyFont="1" applyFill="1" applyBorder="1" applyAlignment="1">
      <alignment horizontal="center"/>
    </xf>
    <xf numFmtId="0" fontId="3" fillId="0" borderId="18" xfId="0" applyFont="1" applyBorder="1" applyAlignment="1">
      <alignment horizontal="center" wrapText="1"/>
    </xf>
    <xf numFmtId="0" fontId="3" fillId="0" borderId="18" xfId="0" applyFont="1" applyBorder="1" applyAlignment="1">
      <alignment horizontal="center"/>
    </xf>
    <xf numFmtId="40" fontId="5" fillId="5" borderId="19" xfId="0" applyNumberFormat="1" applyFont="1" applyFill="1" applyBorder="1" applyAlignment="1" applyProtection="1">
      <alignment wrapText="1"/>
      <protection locked="0"/>
    </xf>
    <xf numFmtId="40" fontId="5" fillId="5" borderId="18" xfId="0" applyNumberFormat="1" applyFont="1" applyFill="1" applyBorder="1" applyAlignment="1" applyProtection="1">
      <alignment wrapText="1"/>
      <protection locked="0"/>
    </xf>
    <xf numFmtId="40" fontId="5" fillId="5" borderId="20" xfId="0" applyNumberFormat="1" applyFont="1" applyFill="1" applyBorder="1" applyAlignment="1">
      <alignment wrapText="1"/>
    </xf>
    <xf numFmtId="40" fontId="5" fillId="5" borderId="21" xfId="0" applyNumberFormat="1" applyFont="1" applyFill="1" applyBorder="1" applyAlignment="1" applyProtection="1">
      <alignment wrapText="1"/>
      <protection locked="0"/>
    </xf>
    <xf numFmtId="40" fontId="5" fillId="5" borderId="0" xfId="0" applyNumberFormat="1" applyFont="1" applyFill="1" applyAlignment="1" applyProtection="1">
      <alignment wrapText="1"/>
      <protection locked="0"/>
    </xf>
    <xf numFmtId="40" fontId="5" fillId="5" borderId="22" xfId="0" applyNumberFormat="1" applyFont="1" applyFill="1" applyBorder="1" applyAlignment="1">
      <alignment wrapText="1"/>
    </xf>
    <xf numFmtId="40" fontId="5" fillId="5" borderId="21" xfId="0" applyNumberFormat="1" applyFont="1" applyFill="1" applyBorder="1" applyAlignment="1">
      <alignment wrapText="1"/>
    </xf>
    <xf numFmtId="40" fontId="5" fillId="5" borderId="0" xfId="0" applyNumberFormat="1" applyFont="1" applyFill="1" applyAlignment="1">
      <alignment wrapText="1"/>
    </xf>
    <xf numFmtId="40" fontId="3" fillId="5" borderId="23" xfId="0" applyNumberFormat="1" applyFont="1" applyFill="1" applyBorder="1" applyAlignment="1">
      <alignment wrapText="1"/>
    </xf>
    <xf numFmtId="40" fontId="3" fillId="5" borderId="24" xfId="0" applyNumberFormat="1" applyFont="1" applyFill="1" applyBorder="1" applyAlignment="1">
      <alignment wrapText="1"/>
    </xf>
    <xf numFmtId="40" fontId="3" fillId="5" borderId="25" xfId="0" applyNumberFormat="1" applyFont="1" applyFill="1" applyBorder="1" applyAlignment="1">
      <alignment wrapText="1"/>
    </xf>
    <xf numFmtId="0" fontId="16" fillId="0" borderId="0" xfId="0" applyFont="1"/>
    <xf numFmtId="0" fontId="0" fillId="0" borderId="7" xfId="0" applyBorder="1" applyAlignment="1">
      <alignment horizontal="center"/>
    </xf>
    <xf numFmtId="0" fontId="11" fillId="0" borderId="29" xfId="0" applyFont="1" applyBorder="1" applyAlignment="1">
      <alignment horizontal="center"/>
    </xf>
    <xf numFmtId="3" fontId="0" fillId="0" borderId="14" xfId="0" applyNumberFormat="1" applyBorder="1"/>
    <xf numFmtId="0" fontId="0" fillId="0" borderId="14" xfId="0" applyBorder="1"/>
    <xf numFmtId="0" fontId="0" fillId="0" borderId="14" xfId="0" applyBorder="1" applyAlignment="1">
      <alignment horizontal="center"/>
    </xf>
    <xf numFmtId="0" fontId="17" fillId="0" borderId="0" xfId="0" applyFont="1"/>
    <xf numFmtId="3" fontId="6" fillId="0" borderId="1" xfId="0" applyNumberFormat="1" applyFont="1" applyBorder="1" applyAlignment="1">
      <alignment wrapText="1"/>
    </xf>
    <xf numFmtId="3" fontId="6" fillId="0" borderId="3" xfId="0" applyNumberFormat="1" applyFont="1" applyBorder="1" applyAlignment="1">
      <alignment wrapText="1"/>
    </xf>
    <xf numFmtId="0" fontId="7" fillId="0" borderId="0" xfId="0" applyFont="1"/>
    <xf numFmtId="3" fontId="2" fillId="0" borderId="0" xfId="0" applyNumberFormat="1" applyFont="1"/>
    <xf numFmtId="3" fontId="2" fillId="0" borderId="0" xfId="0" quotePrefix="1" applyNumberFormat="1" applyFont="1"/>
    <xf numFmtId="3" fontId="2" fillId="7" borderId="0" xfId="0" applyNumberFormat="1" applyFont="1" applyFill="1"/>
    <xf numFmtId="3" fontId="8" fillId="0" borderId="1" xfId="0" applyNumberFormat="1" applyFont="1" applyBorder="1" applyAlignment="1">
      <alignment horizontal="center"/>
    </xf>
    <xf numFmtId="3" fontId="2" fillId="8" borderId="0" xfId="0" applyNumberFormat="1" applyFont="1" applyFill="1"/>
    <xf numFmtId="3" fontId="8" fillId="0" borderId="2" xfId="0" applyNumberFormat="1" applyFont="1" applyBorder="1" applyAlignment="1">
      <alignment horizontal="center"/>
    </xf>
    <xf numFmtId="0" fontId="1" fillId="0" borderId="0" xfId="0" applyFont="1" applyAlignment="1">
      <alignment horizontal="right"/>
    </xf>
    <xf numFmtId="0" fontId="1" fillId="0" borderId="2" xfId="0" applyFont="1" applyBorder="1" applyAlignment="1">
      <alignment horizontal="center"/>
    </xf>
    <xf numFmtId="0" fontId="1" fillId="0" borderId="2" xfId="0" applyFont="1" applyBorder="1"/>
    <xf numFmtId="0" fontId="1" fillId="0" borderId="1" xfId="0" applyFont="1" applyBorder="1"/>
    <xf numFmtId="0" fontId="18" fillId="0" borderId="0" xfId="0" applyFont="1"/>
    <xf numFmtId="0" fontId="0" fillId="0" borderId="2" xfId="0" applyBorder="1" applyAlignment="1">
      <alignment wrapText="1"/>
    </xf>
    <xf numFmtId="0" fontId="1" fillId="0" borderId="12" xfId="0" applyFont="1" applyBorder="1" applyAlignment="1">
      <alignment horizontal="center"/>
    </xf>
    <xf numFmtId="0" fontId="11" fillId="0" borderId="10" xfId="0" applyFont="1" applyBorder="1"/>
    <xf numFmtId="0" fontId="8" fillId="9" borderId="3" xfId="0" applyFont="1" applyFill="1" applyBorder="1" applyAlignment="1">
      <alignment horizontal="left"/>
    </xf>
    <xf numFmtId="0" fontId="8" fillId="9" borderId="5" xfId="0" applyFont="1" applyFill="1" applyBorder="1" applyAlignment="1">
      <alignment horizontal="center"/>
    </xf>
    <xf numFmtId="3" fontId="1" fillId="11" borderId="1" xfId="0" applyNumberFormat="1" applyFont="1" applyFill="1" applyBorder="1" applyProtection="1">
      <protection locked="0"/>
    </xf>
    <xf numFmtId="0" fontId="19" fillId="0" borderId="0" xfId="0" applyFont="1"/>
    <xf numFmtId="0" fontId="1" fillId="0" borderId="2" xfId="0" applyFont="1" applyBorder="1" applyAlignment="1">
      <alignment wrapText="1"/>
    </xf>
    <xf numFmtId="0" fontId="8" fillId="5" borderId="3" xfId="0" applyFont="1" applyFill="1" applyBorder="1" applyAlignment="1">
      <alignment horizontal="left"/>
    </xf>
    <xf numFmtId="0" fontId="0" fillId="5" borderId="4" xfId="0" applyFill="1" applyBorder="1"/>
    <xf numFmtId="0" fontId="8" fillId="12" borderId="3" xfId="0" applyFont="1" applyFill="1" applyBorder="1" applyAlignment="1">
      <alignment horizontal="left"/>
    </xf>
    <xf numFmtId="0" fontId="8" fillId="12" borderId="4" xfId="0" applyFont="1" applyFill="1" applyBorder="1" applyAlignment="1">
      <alignment horizontal="center"/>
    </xf>
    <xf numFmtId="0" fontId="8" fillId="12" borderId="5" xfId="0" applyFont="1" applyFill="1" applyBorder="1" applyAlignment="1">
      <alignment horizontal="center"/>
    </xf>
    <xf numFmtId="0" fontId="8" fillId="12" borderId="8" xfId="0" applyFont="1" applyFill="1" applyBorder="1" applyAlignment="1">
      <alignment horizontal="left"/>
    </xf>
    <xf numFmtId="0" fontId="8" fillId="12" borderId="7" xfId="0" applyFont="1" applyFill="1" applyBorder="1" applyAlignment="1">
      <alignment horizontal="center"/>
    </xf>
    <xf numFmtId="0" fontId="8" fillId="12" borderId="9" xfId="0" applyFont="1" applyFill="1" applyBorder="1" applyAlignment="1">
      <alignment horizontal="center"/>
    </xf>
    <xf numFmtId="0" fontId="8" fillId="13" borderId="3" xfId="0" applyFont="1" applyFill="1" applyBorder="1" applyAlignment="1">
      <alignment horizontal="left"/>
    </xf>
    <xf numFmtId="0" fontId="8" fillId="13" borderId="5" xfId="0" applyFont="1" applyFill="1" applyBorder="1" applyAlignment="1">
      <alignment horizontal="center"/>
    </xf>
    <xf numFmtId="0" fontId="1" fillId="0" borderId="3" xfId="0" applyFont="1" applyBorder="1"/>
    <xf numFmtId="0" fontId="0" fillId="0" borderId="5" xfId="0" applyBorder="1"/>
    <xf numFmtId="0" fontId="1" fillId="0" borderId="0" xfId="0" applyFont="1"/>
    <xf numFmtId="3" fontId="8" fillId="10" borderId="1" xfId="0" applyNumberFormat="1" applyFont="1" applyFill="1" applyBorder="1"/>
    <xf numFmtId="0" fontId="0" fillId="13" borderId="1" xfId="0" applyFill="1" applyBorder="1"/>
    <xf numFmtId="0" fontId="0" fillId="11" borderId="1" xfId="0" applyFill="1" applyBorder="1"/>
    <xf numFmtId="3" fontId="1" fillId="0" borderId="0" xfId="0" applyNumberFormat="1" applyFont="1"/>
    <xf numFmtId="2" fontId="1" fillId="0" borderId="1" xfId="0" applyNumberFormat="1" applyFont="1" applyBorder="1" applyAlignment="1">
      <alignment horizontal="center"/>
    </xf>
    <xf numFmtId="0" fontId="1" fillId="0" borderId="0" xfId="0" applyFont="1" applyAlignment="1">
      <alignment horizontal="center"/>
    </xf>
    <xf numFmtId="3" fontId="1" fillId="2" borderId="1" xfId="0" applyNumberFormat="1" applyFont="1" applyFill="1" applyBorder="1"/>
    <xf numFmtId="0" fontId="1" fillId="2" borderId="1" xfId="0" applyFont="1" applyFill="1" applyBorder="1" applyAlignment="1">
      <alignment horizontal="center"/>
    </xf>
    <xf numFmtId="3" fontId="1" fillId="2" borderId="2" xfId="0" applyNumberFormat="1" applyFont="1" applyFill="1" applyBorder="1" applyAlignment="1">
      <alignment horizontal="right"/>
    </xf>
    <xf numFmtId="9" fontId="1" fillId="2" borderId="2" xfId="0" applyNumberFormat="1" applyFont="1" applyFill="1" applyBorder="1"/>
    <xf numFmtId="3" fontId="1" fillId="2" borderId="1" xfId="0" applyNumberFormat="1" applyFont="1" applyFill="1" applyBorder="1" applyAlignment="1">
      <alignment horizontal="right"/>
    </xf>
    <xf numFmtId="9" fontId="1" fillId="2" borderId="1" xfId="0" applyNumberFormat="1" applyFont="1" applyFill="1" applyBorder="1"/>
    <xf numFmtId="0" fontId="0" fillId="0" borderId="30" xfId="0" applyBorder="1"/>
    <xf numFmtId="0" fontId="0" fillId="0" borderId="31" xfId="0" applyBorder="1" applyAlignment="1">
      <alignment wrapText="1"/>
    </xf>
    <xf numFmtId="0" fontId="19" fillId="6" borderId="32" xfId="0" applyFont="1" applyFill="1" applyBorder="1"/>
    <xf numFmtId="0" fontId="0" fillId="6" borderId="33" xfId="0" applyFill="1" applyBorder="1"/>
    <xf numFmtId="0" fontId="0" fillId="6" borderId="34" xfId="0" applyFill="1" applyBorder="1"/>
    <xf numFmtId="0" fontId="8" fillId="6" borderId="32" xfId="0" applyFont="1" applyFill="1" applyBorder="1"/>
    <xf numFmtId="0" fontId="1" fillId="6" borderId="33" xfId="0" applyFont="1" applyFill="1" applyBorder="1"/>
    <xf numFmtId="0" fontId="0" fillId="0" borderId="2" xfId="0" applyBorder="1" applyAlignment="1">
      <alignment horizontal="left"/>
    </xf>
    <xf numFmtId="0" fontId="1" fillId="0" borderId="0" xfId="0" applyFont="1" applyAlignment="1">
      <alignment vertical="top" wrapText="1"/>
    </xf>
    <xf numFmtId="0" fontId="1" fillId="0" borderId="6" xfId="0" applyFont="1" applyBorder="1"/>
    <xf numFmtId="0" fontId="1" fillId="6" borderId="34" xfId="0" applyFont="1" applyFill="1" applyBorder="1" applyAlignment="1">
      <alignment vertical="top" wrapText="1"/>
    </xf>
    <xf numFmtId="0" fontId="1" fillId="6" borderId="33" xfId="0" applyFont="1" applyFill="1" applyBorder="1" applyAlignment="1">
      <alignment vertical="top" wrapText="1"/>
    </xf>
    <xf numFmtId="0" fontId="1" fillId="0" borderId="30" xfId="0" applyFont="1" applyBorder="1" applyAlignment="1">
      <alignment wrapText="1"/>
    </xf>
    <xf numFmtId="0" fontId="0" fillId="5" borderId="5" xfId="0" applyFill="1" applyBorder="1"/>
    <xf numFmtId="0" fontId="1" fillId="6" borderId="34" xfId="0" applyFont="1" applyFill="1" applyBorder="1"/>
    <xf numFmtId="0" fontId="1" fillId="6" borderId="34" xfId="0" applyFont="1" applyFill="1" applyBorder="1" applyAlignment="1">
      <alignment wrapText="1"/>
    </xf>
    <xf numFmtId="0" fontId="1" fillId="6" borderId="33" xfId="0" applyFont="1" applyFill="1" applyBorder="1" applyAlignment="1">
      <alignment vertical="center" wrapText="1"/>
    </xf>
    <xf numFmtId="0" fontId="11" fillId="6" borderId="34" xfId="0" applyFont="1" applyFill="1" applyBorder="1" applyAlignment="1">
      <alignment vertical="center" wrapText="1"/>
    </xf>
    <xf numFmtId="0" fontId="23" fillId="14" borderId="8" xfId="3" applyFont="1" applyBorder="1" applyAlignment="1">
      <alignment horizontal="left" vertical="center"/>
    </xf>
    <xf numFmtId="0" fontId="23" fillId="14" borderId="9" xfId="3" applyFont="1" applyBorder="1" applyAlignment="1">
      <alignment horizontal="center" vertical="center"/>
    </xf>
    <xf numFmtId="0" fontId="23" fillId="14" borderId="17" xfId="3" applyFont="1" applyBorder="1" applyAlignment="1">
      <alignment horizontal="center" vertical="center"/>
    </xf>
    <xf numFmtId="0" fontId="23" fillId="14" borderId="12" xfId="3" applyFont="1" applyBorder="1" applyAlignment="1">
      <alignment horizontal="center" vertical="center"/>
    </xf>
    <xf numFmtId="0" fontId="23" fillId="14" borderId="13" xfId="3" applyFont="1" applyBorder="1" applyAlignment="1">
      <alignment horizontal="center" vertical="center"/>
    </xf>
    <xf numFmtId="0" fontId="25" fillId="16" borderId="1" xfId="4" applyFont="1" applyFill="1" applyBorder="1" applyAlignment="1" applyProtection="1">
      <alignment horizontal="center" vertical="center"/>
      <protection locked="0"/>
    </xf>
    <xf numFmtId="0" fontId="25" fillId="17" borderId="1" xfId="5" applyFont="1" applyBorder="1">
      <alignment vertical="center"/>
      <protection locked="0"/>
    </xf>
    <xf numFmtId="43" fontId="25" fillId="4" borderId="1" xfId="2" applyFont="1" applyFill="1" applyBorder="1"/>
    <xf numFmtId="0" fontId="25" fillId="18" borderId="1" xfId="3" applyFont="1" applyFill="1" applyBorder="1" applyAlignment="1">
      <alignment vertical="center"/>
    </xf>
    <xf numFmtId="43" fontId="25" fillId="18" borderId="1" xfId="2" applyFont="1" applyFill="1" applyBorder="1" applyAlignment="1">
      <alignment vertical="center"/>
    </xf>
    <xf numFmtId="0" fontId="25" fillId="18" borderId="6" xfId="3" applyFont="1" applyFill="1" applyBorder="1" applyAlignment="1">
      <alignment vertical="center"/>
    </xf>
    <xf numFmtId="43" fontId="25" fillId="18" borderId="6" xfId="2" applyFont="1" applyFill="1" applyBorder="1" applyAlignment="1">
      <alignment vertical="center"/>
    </xf>
    <xf numFmtId="0" fontId="25" fillId="15" borderId="3" xfId="4" applyFont="1" applyBorder="1" applyAlignment="1">
      <alignment vertical="center" textRotation="90" wrapText="1"/>
    </xf>
    <xf numFmtId="0" fontId="25" fillId="15" borderId="3" xfId="4" applyFont="1" applyBorder="1" applyAlignment="1">
      <alignment vertical="center"/>
    </xf>
    <xf numFmtId="43" fontId="25" fillId="15" borderId="3" xfId="2" applyFont="1" applyFill="1" applyBorder="1" applyAlignment="1">
      <alignment vertical="center"/>
    </xf>
    <xf numFmtId="0" fontId="25" fillId="15" borderId="3" xfId="4" applyFont="1" applyBorder="1" applyAlignment="1">
      <alignment vertical="center" wrapText="1"/>
    </xf>
    <xf numFmtId="0" fontId="0" fillId="0" borderId="1" xfId="0" applyBorder="1" applyAlignment="1">
      <alignment horizontal="center"/>
    </xf>
    <xf numFmtId="0" fontId="29" fillId="0" borderId="0" xfId="0" applyFont="1"/>
    <xf numFmtId="9" fontId="8" fillId="2" borderId="1" xfId="0" applyNumberFormat="1" applyFont="1" applyFill="1" applyBorder="1" applyAlignment="1">
      <alignment horizontal="center"/>
    </xf>
    <xf numFmtId="0" fontId="27" fillId="6" borderId="34" xfId="6" applyFill="1" applyBorder="1"/>
    <xf numFmtId="0" fontId="31" fillId="0" borderId="0" xfId="0" applyFont="1"/>
    <xf numFmtId="0" fontId="1" fillId="6" borderId="33" xfId="0" applyFont="1" applyFill="1" applyBorder="1" applyAlignment="1">
      <alignment wrapText="1"/>
    </xf>
    <xf numFmtId="0" fontId="27" fillId="6" borderId="33" xfId="6" applyFill="1" applyBorder="1"/>
    <xf numFmtId="0" fontId="28" fillId="0" borderId="1" xfId="0" applyFont="1" applyBorder="1" applyAlignment="1">
      <alignment wrapText="1"/>
    </xf>
    <xf numFmtId="0" fontId="28" fillId="19" borderId="1" xfId="0" applyFont="1" applyFill="1" applyBorder="1" applyAlignment="1">
      <alignment wrapText="1"/>
    </xf>
    <xf numFmtId="0" fontId="0" fillId="0" borderId="0" xfId="0" applyAlignment="1">
      <alignment wrapText="1"/>
    </xf>
    <xf numFmtId="9" fontId="0" fillId="0" borderId="1" xfId="0" applyNumberFormat="1" applyBorder="1"/>
    <xf numFmtId="0" fontId="28" fillId="0" borderId="0" xfId="0" applyFont="1" applyAlignment="1">
      <alignment wrapText="1"/>
    </xf>
    <xf numFmtId="0" fontId="8" fillId="9" borderId="26" xfId="0" applyFont="1" applyFill="1" applyBorder="1"/>
    <xf numFmtId="2" fontId="8" fillId="20" borderId="27" xfId="0" applyNumberFormat="1" applyFont="1" applyFill="1" applyBorder="1" applyAlignment="1">
      <alignment horizontal="center"/>
    </xf>
    <xf numFmtId="0" fontId="0" fillId="20" borderId="27" xfId="0" applyFill="1" applyBorder="1"/>
    <xf numFmtId="0" fontId="0" fillId="20" borderId="35" xfId="0" applyFill="1" applyBorder="1"/>
    <xf numFmtId="0" fontId="8" fillId="20" borderId="36" xfId="0" applyFont="1" applyFill="1" applyBorder="1" applyAlignment="1">
      <alignment horizontal="left"/>
    </xf>
    <xf numFmtId="0" fontId="8" fillId="20" borderId="16" xfId="0" applyFont="1" applyFill="1" applyBorder="1" applyAlignment="1">
      <alignment horizontal="center"/>
    </xf>
    <xf numFmtId="0" fontId="8" fillId="20" borderId="37" xfId="0" applyFont="1" applyFill="1" applyBorder="1" applyAlignment="1">
      <alignment horizontal="center"/>
    </xf>
    <xf numFmtId="0" fontId="8" fillId="0" borderId="10" xfId="0" applyFont="1" applyBorder="1"/>
    <xf numFmtId="0" fontId="8" fillId="0" borderId="21" xfId="0" applyFont="1" applyBorder="1"/>
    <xf numFmtId="0" fontId="0" fillId="0" borderId="22" xfId="0" applyBorder="1"/>
    <xf numFmtId="0" fontId="0" fillId="0" borderId="10" xfId="0" applyBorder="1"/>
    <xf numFmtId="0" fontId="0" fillId="0" borderId="39" xfId="0" applyBorder="1"/>
    <xf numFmtId="0" fontId="0" fillId="0" borderId="7" xfId="0" applyBorder="1"/>
    <xf numFmtId="3" fontId="0" fillId="0" borderId="13" xfId="0" applyNumberFormat="1" applyBorder="1" applyAlignment="1">
      <alignment horizontal="center"/>
    </xf>
    <xf numFmtId="3" fontId="8" fillId="0" borderId="10" xfId="0" applyNumberFormat="1" applyFont="1" applyBorder="1" applyAlignment="1">
      <alignment horizontal="center"/>
    </xf>
    <xf numFmtId="0" fontId="0" fillId="0" borderId="12" xfId="0" applyBorder="1" applyAlignment="1">
      <alignment horizontal="center"/>
    </xf>
    <xf numFmtId="3" fontId="0" fillId="0" borderId="1" xfId="0" applyNumberFormat="1" applyBorder="1" applyAlignment="1">
      <alignment horizontal="center"/>
    </xf>
    <xf numFmtId="0" fontId="0" fillId="0" borderId="21" xfId="0" applyBorder="1"/>
    <xf numFmtId="3" fontId="0" fillId="2" borderId="1" xfId="0" applyNumberFormat="1" applyFill="1" applyBorder="1"/>
    <xf numFmtId="0" fontId="0" fillId="2" borderId="2" xfId="0" applyFill="1" applyBorder="1" applyAlignment="1">
      <alignment horizontal="center"/>
    </xf>
    <xf numFmtId="3" fontId="0" fillId="0" borderId="1" xfId="0" applyNumberFormat="1" applyBorder="1"/>
    <xf numFmtId="3" fontId="0" fillId="0" borderId="3" xfId="0" applyNumberFormat="1" applyBorder="1"/>
    <xf numFmtId="0" fontId="8" fillId="20" borderId="18" xfId="0" applyFont="1" applyFill="1" applyBorder="1" applyAlignment="1">
      <alignment horizontal="center"/>
    </xf>
    <xf numFmtId="0" fontId="0" fillId="20" borderId="18" xfId="0" applyFill="1" applyBorder="1"/>
    <xf numFmtId="3" fontId="0" fillId="0" borderId="8" xfId="0" applyNumberFormat="1" applyBorder="1"/>
    <xf numFmtId="3" fontId="0" fillId="0" borderId="6" xfId="0" applyNumberFormat="1" applyBorder="1"/>
    <xf numFmtId="0" fontId="0" fillId="0" borderId="0" xfId="0" applyAlignment="1">
      <alignment horizontal="centerContinuous"/>
    </xf>
    <xf numFmtId="164" fontId="8" fillId="0" borderId="0" xfId="0" applyNumberFormat="1" applyFont="1"/>
    <xf numFmtId="3" fontId="0" fillId="2" borderId="6" xfId="0" applyNumberFormat="1" applyFill="1" applyBorder="1"/>
    <xf numFmtId="0" fontId="0" fillId="2" borderId="6" xfId="0" applyFill="1" applyBorder="1" applyAlignment="1">
      <alignment horizontal="center"/>
    </xf>
    <xf numFmtId="0" fontId="0" fillId="9" borderId="1" xfId="0" applyFill="1" applyBorder="1"/>
    <xf numFmtId="0" fontId="29" fillId="0" borderId="6" xfId="0" applyFont="1" applyBorder="1"/>
    <xf numFmtId="0" fontId="5" fillId="0" borderId="42" xfId="0" applyFont="1" applyBorder="1"/>
    <xf numFmtId="0" fontId="0" fillId="0" borderId="4" xfId="0" applyBorder="1"/>
    <xf numFmtId="0" fontId="34" fillId="0" borderId="30" xfId="0" applyFont="1" applyBorder="1" applyAlignment="1">
      <alignment horizontal="center" vertical="top" wrapText="1"/>
    </xf>
    <xf numFmtId="0" fontId="35" fillId="0" borderId="30" xfId="0" applyFont="1" applyBorder="1" applyAlignment="1">
      <alignment horizontal="center" vertical="top" wrapText="1"/>
    </xf>
    <xf numFmtId="0" fontId="36" fillId="0" borderId="30" xfId="0" applyFont="1" applyBorder="1"/>
    <xf numFmtId="0" fontId="37" fillId="0" borderId="0" xfId="0" applyFont="1"/>
    <xf numFmtId="0" fontId="38" fillId="0" borderId="0" xfId="0" applyFont="1"/>
    <xf numFmtId="0" fontId="0" fillId="0" borderId="24" xfId="0" applyBorder="1"/>
    <xf numFmtId="165" fontId="0" fillId="0" borderId="24" xfId="0" applyNumberFormat="1" applyBorder="1"/>
    <xf numFmtId="3" fontId="36" fillId="0" borderId="30" xfId="0" applyNumberFormat="1" applyFont="1" applyBorder="1"/>
    <xf numFmtId="0" fontId="1" fillId="0" borderId="12" xfId="0" applyFont="1" applyBorder="1"/>
    <xf numFmtId="3" fontId="1" fillId="0" borderId="5" xfId="0" applyNumberFormat="1" applyFont="1" applyBorder="1"/>
    <xf numFmtId="0" fontId="40" fillId="0" borderId="0" xfId="0" applyFont="1"/>
    <xf numFmtId="0" fontId="44" fillId="0" borderId="30" xfId="0" applyFont="1" applyBorder="1"/>
    <xf numFmtId="0" fontId="44" fillId="17" borderId="30" xfId="0" applyFont="1" applyFill="1" applyBorder="1"/>
    <xf numFmtId="0" fontId="42" fillId="0" borderId="30" xfId="0" applyFont="1" applyBorder="1"/>
    <xf numFmtId="0" fontId="0" fillId="0" borderId="44" xfId="0" applyBorder="1"/>
    <xf numFmtId="0" fontId="0" fillId="0" borderId="44" xfId="0" applyBorder="1" applyAlignment="1">
      <alignment wrapText="1"/>
    </xf>
    <xf numFmtId="0" fontId="41" fillId="0" borderId="30" xfId="0" applyFont="1" applyBorder="1" applyAlignment="1">
      <alignment wrapText="1"/>
    </xf>
    <xf numFmtId="0" fontId="47" fillId="0" borderId="30" xfId="0" applyFont="1" applyBorder="1" applyAlignment="1">
      <alignment wrapText="1"/>
    </xf>
    <xf numFmtId="0" fontId="47" fillId="0" borderId="1" xfId="0" applyFont="1" applyBorder="1"/>
    <xf numFmtId="0" fontId="0" fillId="0" borderId="46" xfId="0" applyBorder="1"/>
    <xf numFmtId="0" fontId="49" fillId="0" borderId="0" xfId="0" applyFont="1"/>
    <xf numFmtId="0" fontId="8" fillId="0" borderId="51" xfId="0" applyFont="1" applyBorder="1"/>
    <xf numFmtId="165" fontId="12" fillId="10" borderId="2" xfId="0" applyNumberFormat="1" applyFont="1" applyFill="1" applyBorder="1"/>
    <xf numFmtId="165" fontId="12" fillId="3" borderId="1" xfId="0" applyNumberFormat="1" applyFont="1" applyFill="1" applyBorder="1"/>
    <xf numFmtId="165" fontId="8" fillId="10" borderId="1" xfId="0" applyNumberFormat="1" applyFont="1" applyFill="1" applyBorder="1"/>
    <xf numFmtId="165" fontId="8" fillId="10" borderId="1" xfId="7" applyNumberFormat="1" applyFont="1" applyFill="1" applyBorder="1"/>
    <xf numFmtId="165" fontId="10" fillId="22" borderId="40" xfId="0" applyNumberFormat="1" applyFont="1" applyFill="1" applyBorder="1"/>
    <xf numFmtId="165" fontId="8" fillId="23" borderId="52" xfId="0" applyNumberFormat="1" applyFont="1" applyFill="1" applyBorder="1"/>
    <xf numFmtId="165" fontId="49" fillId="0" borderId="53" xfId="0" applyNumberFormat="1" applyFont="1" applyBorder="1"/>
    <xf numFmtId="165" fontId="0" fillId="0" borderId="0" xfId="0" applyNumberFormat="1"/>
    <xf numFmtId="165" fontId="10" fillId="21" borderId="40" xfId="0" applyNumberFormat="1" applyFont="1" applyFill="1" applyBorder="1"/>
    <xf numFmtId="165" fontId="10" fillId="21" borderId="41" xfId="0" applyNumberFormat="1" applyFont="1" applyFill="1" applyBorder="1"/>
    <xf numFmtId="165" fontId="0" fillId="21" borderId="43" xfId="0" applyNumberFormat="1" applyFill="1" applyBorder="1"/>
    <xf numFmtId="165" fontId="0" fillId="21" borderId="50" xfId="0" applyNumberFormat="1" applyFill="1" applyBorder="1"/>
    <xf numFmtId="0" fontId="8" fillId="0" borderId="1" xfId="0" applyFont="1" applyBorder="1" applyAlignment="1">
      <alignment horizontal="center"/>
    </xf>
    <xf numFmtId="4" fontId="1" fillId="0" borderId="1" xfId="0" applyNumberFormat="1" applyFont="1" applyBorder="1" applyAlignment="1">
      <alignment horizontal="center"/>
    </xf>
    <xf numFmtId="165" fontId="8" fillId="25" borderId="1" xfId="0" applyNumberFormat="1" applyFont="1" applyFill="1" applyBorder="1"/>
    <xf numFmtId="0" fontId="50" fillId="0" borderId="0" xfId="0" applyFont="1"/>
    <xf numFmtId="0" fontId="51" fillId="0" borderId="0" xfId="0" applyFont="1"/>
    <xf numFmtId="0" fontId="52" fillId="0" borderId="21" xfId="0" applyFont="1" applyBorder="1"/>
    <xf numFmtId="0" fontId="52" fillId="0" borderId="0" xfId="0" applyFont="1"/>
    <xf numFmtId="165" fontId="52" fillId="21" borderId="41" xfId="0" applyNumberFormat="1" applyFont="1" applyFill="1" applyBorder="1"/>
    <xf numFmtId="0" fontId="30" fillId="0" borderId="0" xfId="0" applyFont="1"/>
    <xf numFmtId="0" fontId="40" fillId="0" borderId="1" xfId="0" applyFont="1" applyBorder="1" applyAlignment="1">
      <alignment horizontal="right"/>
    </xf>
    <xf numFmtId="0" fontId="8" fillId="6" borderId="19" xfId="0" applyFont="1" applyFill="1" applyBorder="1"/>
    <xf numFmtId="0" fontId="0" fillId="6" borderId="18" xfId="0" applyFill="1" applyBorder="1"/>
    <xf numFmtId="0" fontId="0" fillId="6" borderId="20" xfId="0" applyFill="1" applyBorder="1"/>
    <xf numFmtId="0" fontId="0" fillId="6" borderId="21" xfId="0" applyFill="1" applyBorder="1"/>
    <xf numFmtId="0" fontId="0" fillId="6" borderId="0" xfId="0" applyFill="1"/>
    <xf numFmtId="0" fontId="0" fillId="6" borderId="22" xfId="0" applyFill="1" applyBorder="1"/>
    <xf numFmtId="0" fontId="8" fillId="6" borderId="21" xfId="0" applyFont="1" applyFill="1" applyBorder="1"/>
    <xf numFmtId="0" fontId="0" fillId="6" borderId="23" xfId="0" applyFill="1" applyBorder="1"/>
    <xf numFmtId="0" fontId="0" fillId="6" borderId="24" xfId="0" applyFill="1" applyBorder="1"/>
    <xf numFmtId="0" fontId="0" fillId="6" borderId="25" xfId="0" applyFill="1" applyBorder="1"/>
    <xf numFmtId="3" fontId="8" fillId="0" borderId="18" xfId="0" applyNumberFormat="1" applyFont="1" applyBorder="1" applyAlignment="1">
      <alignment horizontal="center" vertical="top" wrapText="1"/>
    </xf>
    <xf numFmtId="3" fontId="8" fillId="0" borderId="38" xfId="0" applyNumberFormat="1" applyFont="1" applyBorder="1" applyAlignment="1">
      <alignment horizontal="center" vertical="top" wrapText="1"/>
    </xf>
    <xf numFmtId="3" fontId="8" fillId="0" borderId="11" xfId="0" applyNumberFormat="1" applyFont="1" applyBorder="1" applyAlignment="1">
      <alignment horizontal="center" vertical="top" wrapText="1"/>
    </xf>
    <xf numFmtId="3" fontId="8" fillId="0" borderId="13" xfId="0" applyNumberFormat="1" applyFont="1" applyBorder="1" applyAlignment="1">
      <alignment horizontal="center" vertical="top" wrapText="1"/>
    </xf>
    <xf numFmtId="3" fontId="0" fillId="0" borderId="1" xfId="0" applyNumberFormat="1" applyBorder="1" applyAlignment="1">
      <alignment horizontal="center" vertical="top" wrapText="1"/>
    </xf>
    <xf numFmtId="0" fontId="0" fillId="0" borderId="1" xfId="0" applyBorder="1" applyAlignment="1">
      <alignment horizontal="center" wrapText="1"/>
    </xf>
    <xf numFmtId="0" fontId="0" fillId="0" borderId="1" xfId="0" applyBorder="1" applyAlignment="1">
      <alignment horizontal="center"/>
    </xf>
    <xf numFmtId="0" fontId="18" fillId="25" borderId="6" xfId="0" applyFont="1" applyFill="1" applyBorder="1" applyAlignment="1">
      <alignment horizontal="left" wrapText="1"/>
    </xf>
    <xf numFmtId="0" fontId="18" fillId="25" borderId="10" xfId="0" applyFont="1" applyFill="1" applyBorder="1" applyAlignment="1">
      <alignment wrapText="1"/>
    </xf>
    <xf numFmtId="0" fontId="8" fillId="2" borderId="32" xfId="0" applyFont="1" applyFill="1" applyBorder="1" applyAlignment="1">
      <alignment horizontal="left" wrapText="1"/>
    </xf>
    <xf numFmtId="0" fontId="8" fillId="0" borderId="34" xfId="0" applyFont="1" applyBorder="1" applyAlignment="1">
      <alignment wrapText="1"/>
    </xf>
    <xf numFmtId="0" fontId="49" fillId="0" borderId="47" xfId="0" applyFont="1" applyBorder="1" applyAlignment="1">
      <alignment horizontal="left"/>
    </xf>
    <xf numFmtId="0" fontId="49" fillId="0" borderId="48" xfId="0" applyFont="1" applyBorder="1" applyAlignment="1">
      <alignment horizontal="left"/>
    </xf>
    <xf numFmtId="0" fontId="49" fillId="0" borderId="49" xfId="0" applyFont="1" applyBorder="1" applyAlignment="1">
      <alignment horizontal="left"/>
    </xf>
    <xf numFmtId="3" fontId="0" fillId="0" borderId="1" xfId="0" applyNumberFormat="1" applyBorder="1" applyAlignment="1">
      <alignment horizontal="center" wrapText="1"/>
    </xf>
    <xf numFmtId="3" fontId="0" fillId="0" borderId="3" xfId="0" applyNumberFormat="1" applyBorder="1" applyAlignment="1">
      <alignment horizontal="center" wrapText="1"/>
    </xf>
    <xf numFmtId="0" fontId="8" fillId="2" borderId="1" xfId="0" applyFont="1" applyFill="1" applyBorder="1" applyAlignment="1">
      <alignment horizontal="center"/>
    </xf>
    <xf numFmtId="0" fontId="8" fillId="2" borderId="1" xfId="0" applyFont="1" applyFill="1" applyBorder="1" applyAlignment="1">
      <alignment horizontal="center" wrapText="1"/>
    </xf>
    <xf numFmtId="0" fontId="1" fillId="24" borderId="6" xfId="0" applyFont="1" applyFill="1" applyBorder="1" applyAlignment="1">
      <alignment horizontal="center" wrapText="1"/>
    </xf>
    <xf numFmtId="0" fontId="1" fillId="24" borderId="10" xfId="0" applyFont="1" applyFill="1" applyBorder="1" applyAlignment="1">
      <alignment horizontal="center" wrapText="1"/>
    </xf>
    <xf numFmtId="0" fontId="1" fillId="24" borderId="45" xfId="0" applyFont="1" applyFill="1" applyBorder="1" applyAlignment="1">
      <alignment horizontal="center" wrapText="1"/>
    </xf>
    <xf numFmtId="0" fontId="25" fillId="15" borderId="9" xfId="4" applyFont="1" applyBorder="1" applyAlignment="1">
      <alignment horizontal="center" textRotation="90" wrapText="1"/>
    </xf>
    <xf numFmtId="0" fontId="25" fillId="15" borderId="17" xfId="4" applyFont="1" applyBorder="1" applyAlignment="1">
      <alignment horizontal="center" textRotation="90" wrapText="1"/>
    </xf>
    <xf numFmtId="0" fontId="25" fillId="15" borderId="13" xfId="4" applyFont="1" applyBorder="1" applyAlignment="1">
      <alignment horizontal="center" textRotation="90" wrapText="1"/>
    </xf>
    <xf numFmtId="0" fontId="25" fillId="15" borderId="9" xfId="4" applyFont="1" applyBorder="1" applyAlignment="1">
      <alignment horizontal="center" vertical="center" textRotation="90" wrapText="1"/>
    </xf>
    <xf numFmtId="0" fontId="25" fillId="15" borderId="17" xfId="4" applyFont="1" applyBorder="1" applyAlignment="1">
      <alignment horizontal="center" vertical="center" textRotation="90" wrapText="1"/>
    </xf>
    <xf numFmtId="0" fontId="25" fillId="15" borderId="13" xfId="4" applyFont="1" applyBorder="1" applyAlignment="1">
      <alignment horizontal="center" vertical="center" textRotation="90" wrapText="1"/>
    </xf>
    <xf numFmtId="0" fontId="25" fillId="18" borderId="1" xfId="3" applyFont="1" applyFill="1" applyBorder="1" applyAlignment="1">
      <alignment horizontal="center" vertical="center"/>
    </xf>
    <xf numFmtId="0" fontId="7" fillId="4" borderId="26" xfId="0" applyFont="1" applyFill="1" applyBorder="1" applyAlignment="1">
      <alignment horizontal="center"/>
    </xf>
    <xf numFmtId="0" fontId="0" fillId="4" borderId="27" xfId="0" applyFill="1" applyBorder="1"/>
    <xf numFmtId="0" fontId="0" fillId="4" borderId="28" xfId="0" applyFill="1" applyBorder="1"/>
    <xf numFmtId="0" fontId="17" fillId="0" borderId="0" xfId="0" applyFont="1"/>
  </cellXfs>
  <cellStyles count="8">
    <cellStyle name="Bakgrund" xfId="5" xr:uid="{E5A3ADE3-1CD7-4A08-9053-210ABE18F511}"/>
    <cellStyle name="Comma" xfId="2" builtinId="3"/>
    <cellStyle name="Currency" xfId="7" builtinId="4"/>
    <cellStyle name="Hyperlink" xfId="6" builtinId="8"/>
    <cellStyle name="Normal" xfId="0" builtinId="0"/>
    <cellStyle name="Per cent" xfId="1" builtinId="5"/>
    <cellStyle name="Rosa" xfId="4" xr:uid="{D1448F05-718D-452E-B32D-C1BE5CC5B5BE}"/>
    <cellStyle name="Tegelrött" xfId="3" xr:uid="{0EE1D421-420A-4B1C-BEB6-3E846A679E8A}"/>
  </cellStyles>
  <dxfs count="0"/>
  <tableStyles count="0" defaultTableStyle="TableStyleMedium9" defaultPivotStyle="PivotStyleLight16"/>
  <colors>
    <mruColors>
      <color rgb="FFFFCC99"/>
      <color rgb="FFF2F28E"/>
      <color rgb="FFE6EC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Daniela Strodthoff" id="{D02F1138-A627-48F1-A0EE-3D6BBAAE7E00}" userId="S::daniela.strodthoff@ki.se::44b0f788-881e-44b7-9fdc-0ef1ba14469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3" dT="2025-06-24T10:55:06.44" personId="{D02F1138-A627-48F1-A0EE-3D6BBAAE7E00}" id="{5C195552-29EB-4A4C-8DB2-1F19166D510B}">
    <text xml:space="preserve">Please note that only the budget categories that apply will be visible for the selected topic. 
Associated partners cannot request any budget. 
Details on eligible costs can be found in the call conditions, the Model Grant Agreement and the related guidance (in particular, the EU Grants AGA Annotated Grant Agreement). 
A. Personnel costs without volunteers Please enter the personnel costs for staff working on the project. The following types of personnel costs are allowed: 
- Employees, (salaries and social security contributions, taxes and other costs linked to the remuneration, if they arise from national law or the employment contract or equivalent appointing act) 
- Natural persons under direct contract other than an employment contract 
- Costs for seconded persons by a third party against payment (example: a project team member, who is employed by a third party outside the project. The third party is reimbursed by the participant, and the participant charges these costs to the project) 
- Unit costs for the work of SME owners for the action (i.e. owners of beneficiaries that are small and medium-sized enterprises not receiving a salary) or natural person beneficiaries (i.e. beneficiaries that are natural persons not receiving a salary) 
A. Personnel costs - volunteers Please enter the costs for the work of volunteers for the action (i.e. persons who freely work for an organisation, on a non-compulsory basis and without being paid), if eligible according to the call conditions. The corresponding indirect cost flat-rate (E) must be included here (added to the calculated unit cost amount), if eligible according to the call conditions. 
B. Subcontracting costs Please enter the subcontracting costs for the action (i.e. costs for subcontracted action tasks). 
C.1 Travel and subsistence Please enter the costs for travels for the action. 
C.2 Equipment Please enter the costs for equipment, infrastructure or other assets used for the action. 
C.3 Other goods, works and services Please enter the costs of purchases of other goods, works and services used for the action. 
D. Other cost categories Please enter the costs for the other cost categories. These depend on the Programme and type of action. 
E. Indirect costs Flat-rate on other budget categories. Calculated automatically. The rate depends on the Programme and type of action. 
Total eligible costs 
Total of all costs (categories A-E). Calculated automatically. 
Ineligible costs 
Please enter the costs for the project which are not part of the EU grant (either because not compliant with the EU eligibility rules or outside the scope of the EU action). 
Funding rate 
The funding rate is defined in the call conditions. Rates that depend on your legal entity status (e.g. SME, non-profit, etc.) are based on the data from the Participant Register. Please make sure to update your status there. 
Maximum EU contribution to eligible costs 
Maximum EU contribution possible (total costs times funding rate). 
Requested EU contribution to eligible costs Please enter the amount that you request as EU contribution. This amount can be equal to or lower than the Maximum EU contribution. 
It is normally the same as the Requested grant amount. 
Income generated by the project 
Please enter the expected income generated by the project (revenues).
In kind contributions 
Please enter the in-kind contributions you expect to receive (i.e. non-financial resources made available free of charge by third parties) . Not applicable for Horizon Europe. 
Financial contributions 
Please enter the financial contributions you expect to receive. Please enter the expected income generated by the project (revenues). 
Own resources 
Please enter the amount of expected own resources used for the implementation of the action. 
Total estimated project income Calculated automatically as the sum of requested grant amount, income generated by the project, in kind contributions, financial contributions and own resources. The amount should match the Total estimated project costs and contributions. </text>
  </threadedComment>
</ThreadedComment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dcap.ki.se/redcap/surveys/?s=KPR7337XWJKAME3L" TargetMode="External"/><Relationship Id="rId1" Type="http://schemas.openxmlformats.org/officeDocument/2006/relationships/hyperlink" Target="https://redcap.ki.se/redcap/surveys/?s=KPR7337XWJKAME3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97EC8-856A-47CD-ACDC-BB73334E8446}">
  <dimension ref="B2:F13"/>
  <sheetViews>
    <sheetView zoomScale="70" zoomScaleNormal="70" workbookViewId="0"/>
  </sheetViews>
  <sheetFormatPr defaultRowHeight="12.5" x14ac:dyDescent="0.25"/>
  <cols>
    <col min="2" max="2" width="67.1796875" bestFit="1" customWidth="1"/>
    <col min="3" max="3" width="25.54296875" bestFit="1" customWidth="1"/>
    <col min="4" max="4" width="24.54296875" bestFit="1" customWidth="1"/>
    <col min="5" max="5" width="20.7265625" bestFit="1" customWidth="1"/>
    <col min="6" max="6" width="81.08984375" bestFit="1" customWidth="1"/>
  </cols>
  <sheetData>
    <row r="2" spans="2:6" ht="13" x14ac:dyDescent="0.3">
      <c r="B2" s="235" t="s">
        <v>0</v>
      </c>
    </row>
    <row r="3" spans="2:6" ht="13" x14ac:dyDescent="0.3">
      <c r="B3" s="207"/>
    </row>
    <row r="4" spans="2:6" ht="13" x14ac:dyDescent="0.3">
      <c r="B4" s="208" t="s">
        <v>1</v>
      </c>
      <c r="C4" s="208"/>
      <c r="D4" s="209" t="s">
        <v>2</v>
      </c>
      <c r="E4" s="209" t="s">
        <v>3</v>
      </c>
      <c r="F4" s="209" t="s">
        <v>4</v>
      </c>
    </row>
    <row r="5" spans="2:6" ht="14.5" x14ac:dyDescent="0.35">
      <c r="B5" s="117" t="s">
        <v>5</v>
      </c>
      <c r="C5" s="117"/>
      <c r="D5" s="117" t="s">
        <v>6</v>
      </c>
      <c r="E5" s="210" t="s">
        <v>7</v>
      </c>
      <c r="F5" s="117" t="s">
        <v>8</v>
      </c>
    </row>
    <row r="6" spans="2:6" x14ac:dyDescent="0.25">
      <c r="B6" s="117" t="s">
        <v>9</v>
      </c>
      <c r="C6" s="117" t="s">
        <v>10</v>
      </c>
      <c r="D6" s="117" t="s">
        <v>11</v>
      </c>
      <c r="E6" s="117" t="s">
        <v>12</v>
      </c>
      <c r="F6" s="117" t="s">
        <v>13</v>
      </c>
    </row>
    <row r="7" spans="2:6" x14ac:dyDescent="0.25">
      <c r="B7" s="117"/>
      <c r="C7" s="117" t="s">
        <v>14</v>
      </c>
      <c r="D7" s="117" t="s">
        <v>15</v>
      </c>
      <c r="E7" s="117"/>
      <c r="F7" s="117"/>
    </row>
    <row r="8" spans="2:6" x14ac:dyDescent="0.25">
      <c r="B8" s="117"/>
      <c r="C8" s="117"/>
      <c r="D8" s="117"/>
      <c r="E8" s="117"/>
      <c r="F8" s="117"/>
    </row>
    <row r="9" spans="2:6" ht="37.5" x14ac:dyDescent="0.25">
      <c r="B9" s="117" t="s">
        <v>16</v>
      </c>
      <c r="C9" s="213" t="s">
        <v>17</v>
      </c>
      <c r="D9" s="117"/>
      <c r="E9" s="117"/>
      <c r="F9" s="214" t="s">
        <v>18</v>
      </c>
    </row>
    <row r="10" spans="2:6" x14ac:dyDescent="0.25">
      <c r="B10" s="117" t="s">
        <v>19</v>
      </c>
      <c r="C10" s="117"/>
      <c r="D10" s="117"/>
      <c r="E10" s="117"/>
      <c r="F10" s="117"/>
    </row>
    <row r="11" spans="2:6" x14ac:dyDescent="0.25">
      <c r="B11" s="211" t="s">
        <v>20</v>
      </c>
      <c r="C11" s="211"/>
      <c r="D11" s="211"/>
      <c r="E11" s="211"/>
      <c r="F11" s="211"/>
    </row>
    <row r="12" spans="2:6" ht="37.5" x14ac:dyDescent="0.25">
      <c r="B12" s="212" t="s">
        <v>21</v>
      </c>
      <c r="C12" s="211"/>
      <c r="D12" s="211"/>
      <c r="E12" s="211"/>
      <c r="F12" s="211"/>
    </row>
    <row r="13" spans="2:6" x14ac:dyDescent="0.25">
      <c r="B13" s="215" t="s">
        <v>22</v>
      </c>
      <c r="C13" s="16"/>
      <c r="D13" s="16"/>
      <c r="E13" s="16"/>
      <c r="F13" s="1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2:O147"/>
  <sheetViews>
    <sheetView showGridLines="0" tabSelected="1" zoomScale="80" zoomScaleNormal="80" workbookViewId="0">
      <selection activeCell="C10" sqref="C10:F10"/>
    </sheetView>
  </sheetViews>
  <sheetFormatPr defaultRowHeight="12.75" customHeight="1" x14ac:dyDescent="0.25"/>
  <cols>
    <col min="1" max="1" width="5.453125" customWidth="1"/>
    <col min="2" max="2" width="18.1796875" customWidth="1"/>
    <col min="3" max="3" width="10.81640625" customWidth="1"/>
    <col min="4" max="4" width="9.453125" customWidth="1"/>
    <col min="5" max="5" width="10.453125" customWidth="1"/>
    <col min="6" max="6" width="11.453125" customWidth="1"/>
    <col min="7" max="7" width="10.54296875" customWidth="1"/>
    <col min="8" max="8" width="12.54296875" customWidth="1"/>
    <col min="12" max="12" width="108.81640625" customWidth="1"/>
  </cols>
  <sheetData>
    <row r="2" spans="2:11" ht="14" x14ac:dyDescent="0.3">
      <c r="B2" s="3" t="s">
        <v>23</v>
      </c>
    </row>
    <row r="3" spans="2:11" ht="13" x14ac:dyDescent="0.3">
      <c r="B3" s="234" t="s">
        <v>24</v>
      </c>
      <c r="K3" s="152"/>
    </row>
    <row r="4" spans="2:11" ht="13" x14ac:dyDescent="0.3">
      <c r="B4" s="234"/>
      <c r="K4" s="152"/>
    </row>
    <row r="5" spans="2:11" ht="12.5" x14ac:dyDescent="0.25">
      <c r="B5" s="258" t="s">
        <v>220</v>
      </c>
      <c r="K5" s="152"/>
    </row>
    <row r="6" spans="2:11" ht="13" thickBot="1" x14ac:dyDescent="0.3">
      <c r="B6" s="259"/>
      <c r="K6" s="152"/>
    </row>
    <row r="7" spans="2:11" ht="12.5" x14ac:dyDescent="0.25">
      <c r="B7" s="260" t="s">
        <v>25</v>
      </c>
      <c r="K7" s="152"/>
    </row>
    <row r="8" spans="2:11" ht="13" thickBot="1" x14ac:dyDescent="0.3">
      <c r="B8" s="261"/>
      <c r="K8" s="152"/>
    </row>
    <row r="9" spans="2:11" ht="13" x14ac:dyDescent="0.3">
      <c r="B9" s="234"/>
      <c r="K9" s="152"/>
    </row>
    <row r="10" spans="2:11" ht="13" x14ac:dyDescent="0.3">
      <c r="B10" s="240" t="s">
        <v>228</v>
      </c>
      <c r="C10" s="267"/>
      <c r="D10" s="267"/>
      <c r="E10" s="267"/>
      <c r="F10" s="267"/>
      <c r="K10" s="152"/>
    </row>
    <row r="11" spans="2:11" ht="13" x14ac:dyDescent="0.3">
      <c r="B11" s="240" t="s">
        <v>223</v>
      </c>
      <c r="C11" s="268"/>
      <c r="D11" s="268"/>
      <c r="E11" s="268"/>
      <c r="F11" s="268"/>
      <c r="K11" s="152"/>
    </row>
    <row r="12" spans="2:11" ht="13" x14ac:dyDescent="0.3">
      <c r="B12" s="240" t="s">
        <v>226</v>
      </c>
      <c r="C12" s="267"/>
      <c r="D12" s="267"/>
      <c r="E12" s="267"/>
      <c r="F12" s="267"/>
      <c r="K12" s="152"/>
    </row>
    <row r="13" spans="2:11" ht="13" x14ac:dyDescent="0.3">
      <c r="B13" s="240" t="s">
        <v>227</v>
      </c>
      <c r="C13" s="267"/>
      <c r="D13" s="267"/>
      <c r="E13" s="267"/>
      <c r="F13" s="267"/>
      <c r="K13" s="152"/>
    </row>
    <row r="14" spans="2:11" ht="12.5" customHeight="1" x14ac:dyDescent="0.25"/>
    <row r="15" spans="2:11" s="24" customFormat="1" ht="13" x14ac:dyDescent="0.3">
      <c r="D15" s="48" t="s">
        <v>26</v>
      </c>
      <c r="E15" s="49"/>
      <c r="F15" s="24" t="s">
        <v>27</v>
      </c>
      <c r="G15" s="231">
        <f>E15/12</f>
        <v>0</v>
      </c>
      <c r="H15" s="24" t="s">
        <v>28</v>
      </c>
      <c r="I15" s="153">
        <v>1</v>
      </c>
      <c r="J15" s="24" t="s">
        <v>29</v>
      </c>
    </row>
    <row r="16" spans="2:11" ht="13" x14ac:dyDescent="0.3">
      <c r="D16" s="79" t="s">
        <v>30</v>
      </c>
      <c r="E16" s="232">
        <v>10.5</v>
      </c>
      <c r="F16" s="108" t="s">
        <v>31</v>
      </c>
      <c r="I16" s="153"/>
      <c r="J16" s="24" t="s">
        <v>32</v>
      </c>
    </row>
    <row r="17" spans="2:12" ht="13" x14ac:dyDescent="0.3">
      <c r="D17" s="79" t="s">
        <v>33</v>
      </c>
      <c r="E17" s="109">
        <v>59.86</v>
      </c>
      <c r="F17" s="104" t="s">
        <v>34</v>
      </c>
      <c r="G17" s="42">
        <v>0.03</v>
      </c>
      <c r="H17" t="s">
        <v>35</v>
      </c>
      <c r="I17" s="153">
        <v>0.25</v>
      </c>
      <c r="J17" s="24" t="s">
        <v>36</v>
      </c>
    </row>
    <row r="18" spans="2:12" ht="13" x14ac:dyDescent="0.3">
      <c r="B18" s="79"/>
      <c r="C18" s="4"/>
      <c r="D18" s="104"/>
      <c r="E18" s="5"/>
      <c r="G18" s="104"/>
      <c r="H18" s="5"/>
    </row>
    <row r="19" spans="2:12" ht="13" x14ac:dyDescent="0.3">
      <c r="B19" s="163" t="s">
        <v>127</v>
      </c>
      <c r="C19" s="164"/>
      <c r="D19" s="165"/>
      <c r="E19" s="185"/>
      <c r="F19" s="186"/>
      <c r="G19" s="186"/>
      <c r="H19" s="185"/>
      <c r="I19" s="165"/>
      <c r="J19" s="166"/>
      <c r="K19" s="23"/>
      <c r="L19" s="119" t="s">
        <v>37</v>
      </c>
    </row>
    <row r="20" spans="2:12" ht="12.75" customHeight="1" x14ac:dyDescent="0.3">
      <c r="B20" s="170"/>
      <c r="C20" s="22" t="s">
        <v>38</v>
      </c>
      <c r="D20" s="68" t="s">
        <v>27</v>
      </c>
      <c r="E20" s="265" t="s">
        <v>39</v>
      </c>
      <c r="F20" s="266"/>
      <c r="G20" s="255" t="s">
        <v>40</v>
      </c>
      <c r="H20" s="255"/>
      <c r="I20" s="251" t="s">
        <v>41</v>
      </c>
      <c r="J20" s="252"/>
      <c r="K20" s="24"/>
      <c r="L20" s="120"/>
    </row>
    <row r="21" spans="2:12" ht="12.75" customHeight="1" x14ac:dyDescent="0.25">
      <c r="B21" s="173"/>
      <c r="C21" s="21" t="s">
        <v>42</v>
      </c>
      <c r="D21" s="68" t="s">
        <v>43</v>
      </c>
      <c r="E21" s="265"/>
      <c r="F21" s="266"/>
      <c r="G21" s="255"/>
      <c r="H21" s="255"/>
      <c r="I21" s="253"/>
      <c r="J21" s="254"/>
      <c r="L21" s="123" t="s">
        <v>44</v>
      </c>
    </row>
    <row r="22" spans="2:12" ht="13" x14ac:dyDescent="0.3">
      <c r="B22" s="14" t="s">
        <v>45</v>
      </c>
      <c r="C22" s="22" t="s">
        <v>46</v>
      </c>
      <c r="D22" s="12" t="s">
        <v>47</v>
      </c>
      <c r="E22" s="176" t="s">
        <v>48</v>
      </c>
      <c r="F22" s="177" t="s">
        <v>49</v>
      </c>
      <c r="G22" s="178" t="s">
        <v>48</v>
      </c>
      <c r="H22" s="78" t="s">
        <v>49</v>
      </c>
      <c r="I22" s="179" t="s">
        <v>48</v>
      </c>
      <c r="J22" s="76" t="s">
        <v>49</v>
      </c>
      <c r="L22" s="120"/>
    </row>
    <row r="23" spans="2:12" ht="14.5" x14ac:dyDescent="0.25">
      <c r="B23" s="14" t="s">
        <v>50</v>
      </c>
      <c r="C23" s="181">
        <v>0</v>
      </c>
      <c r="D23" s="182">
        <v>0</v>
      </c>
      <c r="E23" s="183">
        <f t="shared" ref="E23:E29" si="0">C23*(1+$E$17/100)</f>
        <v>0</v>
      </c>
      <c r="F23" s="183">
        <f t="shared" ref="F23:F29" si="1">E23/$E$16</f>
        <v>0</v>
      </c>
      <c r="G23" s="184">
        <f t="shared" ref="G23:G29" si="2">D23*E23</f>
        <v>0</v>
      </c>
      <c r="H23" s="183">
        <f t="shared" ref="H23:H29" si="3">D23*F23</f>
        <v>0</v>
      </c>
      <c r="I23" s="183">
        <f t="shared" ref="I23:J29" si="4">SUM(1+$G$17)^($G$15-1)*G23</f>
        <v>0</v>
      </c>
      <c r="J23" s="183">
        <f t="shared" si="4"/>
        <v>0</v>
      </c>
      <c r="L23" s="123" t="s">
        <v>51</v>
      </c>
    </row>
    <row r="24" spans="2:12" ht="12.5" x14ac:dyDescent="0.25">
      <c r="B24" s="16" t="s">
        <v>52</v>
      </c>
      <c r="C24" s="181">
        <v>0</v>
      </c>
      <c r="D24" s="25">
        <v>0</v>
      </c>
      <c r="E24" s="183">
        <f t="shared" si="0"/>
        <v>0</v>
      </c>
      <c r="F24" s="183">
        <f t="shared" si="1"/>
        <v>0</v>
      </c>
      <c r="G24" s="184">
        <f t="shared" si="2"/>
        <v>0</v>
      </c>
      <c r="H24" s="183">
        <f t="shared" si="3"/>
        <v>0</v>
      </c>
      <c r="I24" s="183">
        <f t="shared" si="4"/>
        <v>0</v>
      </c>
      <c r="J24" s="183">
        <f t="shared" si="4"/>
        <v>0</v>
      </c>
      <c r="L24" s="120"/>
    </row>
    <row r="25" spans="2:12" ht="12.5" x14ac:dyDescent="0.25">
      <c r="B25" s="16" t="s">
        <v>53</v>
      </c>
      <c r="C25" s="181">
        <v>0</v>
      </c>
      <c r="D25" s="25">
        <v>0</v>
      </c>
      <c r="E25" s="183">
        <f t="shared" si="0"/>
        <v>0</v>
      </c>
      <c r="F25" s="183">
        <f t="shared" si="1"/>
        <v>0</v>
      </c>
      <c r="G25" s="184">
        <f t="shared" si="2"/>
        <v>0</v>
      </c>
      <c r="H25" s="183">
        <f t="shared" si="3"/>
        <v>0</v>
      </c>
      <c r="I25" s="183">
        <f t="shared" si="4"/>
        <v>0</v>
      </c>
      <c r="J25" s="183">
        <f t="shared" si="4"/>
        <v>0</v>
      </c>
      <c r="L25" s="120" t="s">
        <v>54</v>
      </c>
    </row>
    <row r="26" spans="2:12" ht="12.5" x14ac:dyDescent="0.25">
      <c r="B26" s="16" t="s">
        <v>55</v>
      </c>
      <c r="C26" s="181">
        <v>0</v>
      </c>
      <c r="D26" s="25">
        <v>0</v>
      </c>
      <c r="E26" s="183">
        <f t="shared" si="0"/>
        <v>0</v>
      </c>
      <c r="F26" s="183">
        <f t="shared" si="1"/>
        <v>0</v>
      </c>
      <c r="G26" s="184">
        <f t="shared" si="2"/>
        <v>0</v>
      </c>
      <c r="H26" s="183">
        <f t="shared" si="3"/>
        <v>0</v>
      </c>
      <c r="I26" s="183">
        <f t="shared" si="4"/>
        <v>0</v>
      </c>
      <c r="J26" s="183">
        <f t="shared" si="4"/>
        <v>0</v>
      </c>
      <c r="L26" s="121"/>
    </row>
    <row r="27" spans="2:12" ht="12.5" x14ac:dyDescent="0.25">
      <c r="B27" s="10" t="s">
        <v>56</v>
      </c>
      <c r="C27" s="191">
        <v>0</v>
      </c>
      <c r="D27" s="192">
        <v>0</v>
      </c>
      <c r="E27" s="188">
        <f t="shared" si="0"/>
        <v>0</v>
      </c>
      <c r="F27" s="188">
        <f t="shared" si="1"/>
        <v>0</v>
      </c>
      <c r="G27" s="187">
        <f t="shared" si="2"/>
        <v>0</v>
      </c>
      <c r="H27" s="188">
        <f t="shared" si="3"/>
        <v>0</v>
      </c>
      <c r="I27" s="188">
        <f t="shared" si="4"/>
        <v>0</v>
      </c>
      <c r="J27" s="188">
        <f t="shared" si="4"/>
        <v>0</v>
      </c>
    </row>
    <row r="28" spans="2:12" ht="14.5" x14ac:dyDescent="0.25">
      <c r="B28" s="194" t="s">
        <v>57</v>
      </c>
      <c r="C28" s="191">
        <v>0</v>
      </c>
      <c r="D28" s="192">
        <v>0</v>
      </c>
      <c r="E28" s="188">
        <f t="shared" si="0"/>
        <v>0</v>
      </c>
      <c r="F28" s="188">
        <f t="shared" si="1"/>
        <v>0</v>
      </c>
      <c r="G28" s="187">
        <f t="shared" si="2"/>
        <v>0</v>
      </c>
      <c r="H28" s="188">
        <f t="shared" si="3"/>
        <v>0</v>
      </c>
      <c r="I28" s="187">
        <f t="shared" si="4"/>
        <v>0</v>
      </c>
      <c r="J28" s="188">
        <f t="shared" si="4"/>
        <v>0</v>
      </c>
    </row>
    <row r="29" spans="2:12" ht="14.5" x14ac:dyDescent="0.25">
      <c r="B29" s="194" t="s">
        <v>58</v>
      </c>
      <c r="C29" s="191">
        <v>0</v>
      </c>
      <c r="D29" s="192">
        <v>0</v>
      </c>
      <c r="E29" s="188">
        <f t="shared" si="0"/>
        <v>0</v>
      </c>
      <c r="F29" s="188">
        <f t="shared" si="1"/>
        <v>0</v>
      </c>
      <c r="G29" s="187">
        <f t="shared" si="2"/>
        <v>0</v>
      </c>
      <c r="H29" s="188">
        <f t="shared" si="3"/>
        <v>0</v>
      </c>
      <c r="I29" s="187">
        <f t="shared" si="4"/>
        <v>0</v>
      </c>
      <c r="J29" s="188">
        <f t="shared" si="4"/>
        <v>0</v>
      </c>
    </row>
    <row r="30" spans="2:12" ht="13" x14ac:dyDescent="0.3">
      <c r="B30" s="82" t="s">
        <v>59</v>
      </c>
      <c r="C30" s="193"/>
      <c r="D30" s="151">
        <f t="shared" ref="D30:J30" si="5">SUM(D23:D29)</f>
        <v>0</v>
      </c>
      <c r="E30" s="179">
        <f t="shared" si="5"/>
        <v>0</v>
      </c>
      <c r="F30" s="179">
        <f t="shared" si="5"/>
        <v>0</v>
      </c>
      <c r="G30" s="179">
        <f t="shared" si="5"/>
        <v>0</v>
      </c>
      <c r="H30" s="179">
        <f t="shared" si="5"/>
        <v>0</v>
      </c>
      <c r="I30" s="179">
        <f t="shared" si="5"/>
        <v>0</v>
      </c>
      <c r="J30" s="233">
        <f t="shared" si="5"/>
        <v>0</v>
      </c>
    </row>
    <row r="31" spans="2:12" ht="13" x14ac:dyDescent="0.3">
      <c r="B31" s="200" t="s">
        <v>60</v>
      </c>
      <c r="D31" s="22"/>
      <c r="E31" s="189"/>
      <c r="F31" s="6"/>
      <c r="G31" s="26"/>
      <c r="H31" s="27"/>
      <c r="I31" s="26"/>
      <c r="J31" s="190"/>
    </row>
    <row r="32" spans="2:12" ht="13" x14ac:dyDescent="0.3">
      <c r="B32" s="200" t="s">
        <v>225</v>
      </c>
      <c r="D32" s="22"/>
      <c r="E32" s="189"/>
      <c r="F32" s="6"/>
      <c r="G32" s="26"/>
      <c r="H32" s="27"/>
      <c r="I32" s="26"/>
      <c r="J32" s="190"/>
    </row>
    <row r="33" spans="2:12" ht="13" x14ac:dyDescent="0.3">
      <c r="B33" s="23"/>
      <c r="C33" s="4"/>
      <c r="D33" s="104"/>
      <c r="E33" s="5"/>
      <c r="G33" s="104"/>
      <c r="H33" s="5"/>
      <c r="I33" s="5"/>
      <c r="J33" s="5"/>
      <c r="K33" s="5"/>
    </row>
    <row r="34" spans="2:12" ht="13.5" thickBot="1" x14ac:dyDescent="0.35">
      <c r="B34" s="83"/>
      <c r="C34" s="104"/>
      <c r="D34" s="110"/>
      <c r="J34" s="6"/>
      <c r="K34" s="6"/>
    </row>
    <row r="35" spans="2:12" ht="13" x14ac:dyDescent="0.3">
      <c r="B35" s="87" t="s">
        <v>61</v>
      </c>
      <c r="C35" s="88"/>
      <c r="D35" s="110"/>
      <c r="J35" s="6"/>
      <c r="K35" s="6"/>
      <c r="L35" s="122" t="s">
        <v>62</v>
      </c>
    </row>
    <row r="36" spans="2:12" ht="13" x14ac:dyDescent="0.3">
      <c r="B36" s="86" t="s">
        <v>63</v>
      </c>
      <c r="C36" s="10"/>
      <c r="D36" s="110"/>
      <c r="J36" s="6"/>
      <c r="K36" s="6"/>
      <c r="L36" s="120"/>
    </row>
    <row r="37" spans="2:12" ht="13" x14ac:dyDescent="0.3">
      <c r="B37" s="20" t="s">
        <v>64</v>
      </c>
      <c r="C37" s="12" t="s">
        <v>65</v>
      </c>
      <c r="D37" s="110"/>
      <c r="J37" s="6"/>
      <c r="K37" s="6"/>
      <c r="L37" s="123" t="s">
        <v>221</v>
      </c>
    </row>
    <row r="38" spans="2:12" ht="13" x14ac:dyDescent="0.3">
      <c r="B38" s="84"/>
      <c r="C38" s="89"/>
      <c r="D38" s="110"/>
      <c r="J38" s="6"/>
      <c r="K38" s="6"/>
      <c r="L38" s="120"/>
    </row>
    <row r="39" spans="2:12" ht="13" x14ac:dyDescent="0.3">
      <c r="B39" s="84"/>
      <c r="C39" s="89"/>
      <c r="D39" s="110"/>
      <c r="J39" s="6"/>
      <c r="K39" s="6"/>
      <c r="L39" s="123" t="s">
        <v>66</v>
      </c>
    </row>
    <row r="40" spans="2:12" ht="13" x14ac:dyDescent="0.3">
      <c r="B40" s="84"/>
      <c r="C40" s="89"/>
      <c r="D40" s="110"/>
      <c r="J40" s="6"/>
      <c r="K40" s="6"/>
      <c r="L40" s="120"/>
    </row>
    <row r="41" spans="2:12" ht="13" x14ac:dyDescent="0.3">
      <c r="B41" s="28"/>
      <c r="C41" s="89"/>
      <c r="D41" s="110"/>
      <c r="J41" s="6"/>
      <c r="K41" s="6"/>
      <c r="L41" s="123" t="s">
        <v>67</v>
      </c>
    </row>
    <row r="42" spans="2:12" ht="13" x14ac:dyDescent="0.3">
      <c r="C42" s="219">
        <f>SUM(C38:C41)</f>
        <v>0</v>
      </c>
      <c r="D42" s="110"/>
      <c r="J42" s="6"/>
      <c r="K42" s="6"/>
      <c r="L42" s="120"/>
    </row>
    <row r="43" spans="2:12" ht="13" x14ac:dyDescent="0.3">
      <c r="B43" s="83"/>
      <c r="C43" s="104"/>
      <c r="D43" s="110"/>
      <c r="J43" s="6"/>
      <c r="K43" s="6"/>
      <c r="L43" s="123" t="s">
        <v>68</v>
      </c>
    </row>
    <row r="44" spans="2:12" ht="13.5" thickBot="1" x14ac:dyDescent="0.35">
      <c r="B44" s="90" t="s">
        <v>69</v>
      </c>
      <c r="L44" s="154" t="s">
        <v>70</v>
      </c>
    </row>
    <row r="46" spans="2:12" ht="13.5" thickBot="1" x14ac:dyDescent="0.35">
      <c r="B46" s="94" t="s">
        <v>71</v>
      </c>
      <c r="C46" s="95"/>
      <c r="D46" s="95"/>
      <c r="E46" s="95"/>
      <c r="F46" s="96"/>
    </row>
    <row r="47" spans="2:12" ht="13" x14ac:dyDescent="0.3">
      <c r="B47" s="7" t="s">
        <v>72</v>
      </c>
      <c r="C47" s="8" t="s">
        <v>73</v>
      </c>
      <c r="D47" s="9" t="s">
        <v>73</v>
      </c>
      <c r="F47" s="10"/>
      <c r="L47" s="119" t="s">
        <v>74</v>
      </c>
    </row>
    <row r="48" spans="2:12" ht="13" x14ac:dyDescent="0.3">
      <c r="B48" s="11" t="s">
        <v>75</v>
      </c>
      <c r="C48" s="12" t="s">
        <v>76</v>
      </c>
      <c r="D48" s="12" t="s">
        <v>77</v>
      </c>
      <c r="E48" s="13" t="s">
        <v>78</v>
      </c>
      <c r="F48" s="12" t="s">
        <v>59</v>
      </c>
      <c r="L48" s="120"/>
    </row>
    <row r="49" spans="2:12" ht="12.5" x14ac:dyDescent="0.25">
      <c r="B49" s="81" t="s">
        <v>79</v>
      </c>
      <c r="C49" s="112"/>
      <c r="D49" s="112"/>
      <c r="E49" s="111"/>
      <c r="F49" s="15">
        <f>SUM(C49*D49*E49)</f>
        <v>0</v>
      </c>
      <c r="L49" s="123" t="s">
        <v>80</v>
      </c>
    </row>
    <row r="50" spans="2:12" ht="12.5" x14ac:dyDescent="0.25">
      <c r="B50" s="82" t="s">
        <v>81</v>
      </c>
      <c r="C50" s="112"/>
      <c r="D50" s="112"/>
      <c r="E50" s="111"/>
      <c r="F50" s="15">
        <f>SUM(C50*D50*E50)</f>
        <v>0</v>
      </c>
      <c r="L50" s="120"/>
    </row>
    <row r="51" spans="2:12" ht="12.65" customHeight="1" x14ac:dyDescent="0.25">
      <c r="B51" s="82"/>
      <c r="C51" s="112"/>
      <c r="D51" s="112"/>
      <c r="E51" s="111"/>
      <c r="F51" s="15">
        <f>SUM(C51*D51*E51)</f>
        <v>0</v>
      </c>
      <c r="L51" s="123" t="s">
        <v>82</v>
      </c>
    </row>
    <row r="52" spans="2:12" ht="13" x14ac:dyDescent="0.3">
      <c r="F52" s="220">
        <f>SUM(F49:F51)</f>
        <v>0</v>
      </c>
      <c r="L52" s="131" t="s">
        <v>83</v>
      </c>
    </row>
    <row r="54" spans="2:12" ht="13" x14ac:dyDescent="0.3">
      <c r="B54" s="97" t="s">
        <v>84</v>
      </c>
      <c r="C54" s="98"/>
      <c r="D54" s="98"/>
      <c r="E54" s="99"/>
    </row>
    <row r="55" spans="2:12" ht="13" x14ac:dyDescent="0.3">
      <c r="B55" s="18" t="s">
        <v>63</v>
      </c>
      <c r="C55" s="64"/>
      <c r="D55" s="19" t="s">
        <v>85</v>
      </c>
      <c r="E55" s="10"/>
    </row>
    <row r="56" spans="2:12" ht="13" x14ac:dyDescent="0.3">
      <c r="B56" s="20" t="s">
        <v>64</v>
      </c>
      <c r="C56" s="21" t="s">
        <v>65</v>
      </c>
      <c r="D56" s="85" t="s">
        <v>86</v>
      </c>
      <c r="E56" s="12" t="s">
        <v>59</v>
      </c>
      <c r="L56" s="119" t="s">
        <v>87</v>
      </c>
    </row>
    <row r="57" spans="2:12" ht="12.5" x14ac:dyDescent="0.25">
      <c r="B57" s="14"/>
      <c r="C57" s="113"/>
      <c r="D57" s="114"/>
      <c r="E57" s="15">
        <f>C57*D57</f>
        <v>0</v>
      </c>
      <c r="L57" s="123"/>
    </row>
    <row r="58" spans="2:12" ht="12.5" x14ac:dyDescent="0.25">
      <c r="B58" s="16"/>
      <c r="C58" s="113"/>
      <c r="D58" s="114"/>
      <c r="E58" s="15">
        <f>C58*D58</f>
        <v>0</v>
      </c>
      <c r="L58" s="123" t="s">
        <v>88</v>
      </c>
    </row>
    <row r="59" spans="2:12" ht="12.5" x14ac:dyDescent="0.25">
      <c r="B59" s="16"/>
      <c r="C59" s="113"/>
      <c r="D59" s="114"/>
      <c r="E59" s="15">
        <f>C59*D59</f>
        <v>0</v>
      </c>
      <c r="L59" s="123"/>
    </row>
    <row r="60" spans="2:12" ht="12.5" x14ac:dyDescent="0.25">
      <c r="B60" s="82"/>
      <c r="C60" s="115"/>
      <c r="D60" s="116"/>
      <c r="E60" s="15">
        <f>C60*D60</f>
        <v>0</v>
      </c>
      <c r="L60" s="123" t="s">
        <v>89</v>
      </c>
    </row>
    <row r="61" spans="2:12" ht="13" x14ac:dyDescent="0.3">
      <c r="B61" s="83"/>
      <c r="E61" s="220">
        <f>SUM(E57:E60)</f>
        <v>0</v>
      </c>
      <c r="L61" s="123" t="s">
        <v>90</v>
      </c>
    </row>
    <row r="62" spans="2:12" ht="12.75" customHeight="1" x14ac:dyDescent="0.25">
      <c r="L62" s="131" t="s">
        <v>91</v>
      </c>
    </row>
    <row r="63" spans="2:12" ht="13" x14ac:dyDescent="0.3">
      <c r="B63" s="94" t="s">
        <v>92</v>
      </c>
      <c r="C63" s="95"/>
      <c r="D63" s="96"/>
    </row>
    <row r="64" spans="2:12" ht="13" x14ac:dyDescent="0.3">
      <c r="B64" s="17" t="s">
        <v>63</v>
      </c>
      <c r="C64" s="10"/>
      <c r="D64" s="67"/>
    </row>
    <row r="65" spans="2:12" ht="13" x14ac:dyDescent="0.3">
      <c r="B65" s="11" t="s">
        <v>64</v>
      </c>
      <c r="C65" s="124" t="s">
        <v>65</v>
      </c>
      <c r="D65" s="68"/>
      <c r="L65" s="119" t="s">
        <v>93</v>
      </c>
    </row>
    <row r="66" spans="2:12" ht="12.5" x14ac:dyDescent="0.25">
      <c r="B66" s="14"/>
      <c r="C66" s="111"/>
      <c r="D66" s="66"/>
      <c r="L66" s="120"/>
    </row>
    <row r="67" spans="2:12" ht="12.5" x14ac:dyDescent="0.25">
      <c r="B67" s="14"/>
      <c r="C67" s="111"/>
      <c r="D67" s="66"/>
      <c r="L67" s="131" t="s">
        <v>94</v>
      </c>
    </row>
    <row r="68" spans="2:12" ht="12.5" x14ac:dyDescent="0.25">
      <c r="B68" s="14"/>
      <c r="C68" s="111"/>
      <c r="D68" s="66"/>
    </row>
    <row r="69" spans="2:12" ht="12.5" x14ac:dyDescent="0.25">
      <c r="B69" s="14"/>
      <c r="C69" s="111"/>
      <c r="D69" s="66"/>
    </row>
    <row r="70" spans="2:12" ht="12.5" x14ac:dyDescent="0.25">
      <c r="B70" s="14"/>
      <c r="C70" s="111"/>
      <c r="D70" s="66"/>
    </row>
    <row r="71" spans="2:12" ht="12.5" x14ac:dyDescent="0.25">
      <c r="B71" s="14"/>
      <c r="C71" s="111"/>
      <c r="D71" s="66"/>
    </row>
    <row r="72" spans="2:12" ht="12.5" x14ac:dyDescent="0.25">
      <c r="B72" s="14"/>
      <c r="C72" s="111"/>
      <c r="D72" s="66"/>
    </row>
    <row r="73" spans="2:12" ht="12.5" x14ac:dyDescent="0.25">
      <c r="B73" s="14"/>
      <c r="C73" s="111"/>
      <c r="D73" s="66"/>
    </row>
    <row r="74" spans="2:12" ht="12.5" x14ac:dyDescent="0.25">
      <c r="B74" s="14"/>
      <c r="C74" s="111"/>
      <c r="D74" s="66"/>
    </row>
    <row r="75" spans="2:12" ht="12.5" x14ac:dyDescent="0.25">
      <c r="B75" s="14"/>
      <c r="C75" s="111"/>
      <c r="D75" s="66"/>
      <c r="K75" s="104"/>
    </row>
    <row r="76" spans="2:12" ht="12.5" x14ac:dyDescent="0.25">
      <c r="B76" s="14"/>
      <c r="C76" s="111"/>
      <c r="D76" s="66"/>
    </row>
    <row r="77" spans="2:12" ht="13" x14ac:dyDescent="0.3">
      <c r="C77" s="220">
        <f>SUM(C66:C76)</f>
        <v>0</v>
      </c>
    </row>
    <row r="79" spans="2:12" ht="13" x14ac:dyDescent="0.3">
      <c r="B79" s="94" t="s">
        <v>95</v>
      </c>
      <c r="C79" s="95"/>
      <c r="D79" s="96"/>
      <c r="E79" s="99"/>
      <c r="L79" s="119" t="s">
        <v>96</v>
      </c>
    </row>
    <row r="80" spans="2:12" ht="13" x14ac:dyDescent="0.3">
      <c r="B80" s="17" t="s">
        <v>63</v>
      </c>
      <c r="C80" s="10"/>
      <c r="D80" s="10"/>
      <c r="E80" s="10"/>
      <c r="L80" s="120"/>
    </row>
    <row r="81" spans="2:12" ht="13" x14ac:dyDescent="0.3">
      <c r="B81" s="11" t="s">
        <v>64</v>
      </c>
      <c r="C81" s="124" t="s">
        <v>65</v>
      </c>
      <c r="D81" s="80" t="s">
        <v>97</v>
      </c>
      <c r="E81" s="12" t="s">
        <v>59</v>
      </c>
      <c r="L81" s="132" t="s">
        <v>98</v>
      </c>
    </row>
    <row r="82" spans="2:12" ht="12.5" x14ac:dyDescent="0.25">
      <c r="B82" s="81" t="s">
        <v>99</v>
      </c>
      <c r="C82" s="111"/>
      <c r="D82" s="15"/>
      <c r="E82" s="15">
        <f>C82*D82</f>
        <v>0</v>
      </c>
    </row>
    <row r="83" spans="2:12" ht="12.5" x14ac:dyDescent="0.25">
      <c r="B83" s="102" t="s">
        <v>100</v>
      </c>
      <c r="C83" s="107"/>
      <c r="D83" s="103"/>
      <c r="E83" s="15">
        <f t="shared" ref="E83:E84" si="6">C83*D83</f>
        <v>0</v>
      </c>
    </row>
    <row r="84" spans="2:12" ht="12.5" x14ac:dyDescent="0.25">
      <c r="B84" s="82"/>
      <c r="C84" s="107"/>
      <c r="D84" s="16"/>
      <c r="E84" s="15">
        <f t="shared" si="6"/>
        <v>0</v>
      </c>
    </row>
    <row r="85" spans="2:12" ht="13" x14ac:dyDescent="0.3">
      <c r="B85" s="104"/>
      <c r="E85" s="220">
        <f>SUM(E82:E84)</f>
        <v>0</v>
      </c>
    </row>
    <row r="86" spans="2:12" ht="12.5" x14ac:dyDescent="0.25">
      <c r="B86" s="104"/>
    </row>
    <row r="87" spans="2:12" ht="13" x14ac:dyDescent="0.3">
      <c r="B87" s="94" t="s">
        <v>101</v>
      </c>
      <c r="C87" s="96"/>
      <c r="E87" s="24"/>
      <c r="H87" s="27"/>
      <c r="L87" s="119" t="s">
        <v>102</v>
      </c>
    </row>
    <row r="88" spans="2:12" ht="13" x14ac:dyDescent="0.3">
      <c r="B88" s="18" t="s">
        <v>63</v>
      </c>
      <c r="C88" s="10"/>
      <c r="H88" s="27"/>
      <c r="L88" s="123"/>
    </row>
    <row r="89" spans="2:12" ht="38" x14ac:dyDescent="0.3">
      <c r="B89" s="20" t="s">
        <v>64</v>
      </c>
      <c r="C89" s="12" t="s">
        <v>65</v>
      </c>
      <c r="H89" s="27"/>
      <c r="L89" s="156" t="s">
        <v>103</v>
      </c>
    </row>
    <row r="90" spans="2:12" ht="12.5" x14ac:dyDescent="0.25">
      <c r="B90" s="81" t="s">
        <v>104</v>
      </c>
      <c r="C90" s="25"/>
      <c r="H90" s="27"/>
      <c r="L90" s="157" t="s">
        <v>70</v>
      </c>
    </row>
    <row r="91" spans="2:12" ht="13" x14ac:dyDescent="0.3">
      <c r="B91" s="81" t="s">
        <v>105</v>
      </c>
      <c r="C91" s="25"/>
      <c r="H91" s="5"/>
      <c r="I91" s="5"/>
      <c r="L91" s="120"/>
    </row>
    <row r="92" spans="2:12" ht="13" x14ac:dyDescent="0.3">
      <c r="B92" s="82"/>
      <c r="C92" s="111"/>
      <c r="F92" s="23"/>
      <c r="G92" s="5"/>
      <c r="L92" s="123" t="s">
        <v>106</v>
      </c>
    </row>
    <row r="93" spans="2:12" ht="13" x14ac:dyDescent="0.3">
      <c r="B93" s="104"/>
      <c r="C93" s="221">
        <f>SUM(C90:C92)</f>
        <v>0</v>
      </c>
      <c r="F93" s="23"/>
      <c r="G93" s="5"/>
      <c r="L93" s="121" t="s">
        <v>107</v>
      </c>
    </row>
    <row r="94" spans="2:12" ht="13" x14ac:dyDescent="0.3">
      <c r="B94" s="155" t="s">
        <v>108</v>
      </c>
      <c r="F94" s="24"/>
      <c r="I94" s="27"/>
    </row>
    <row r="95" spans="2:12" ht="13" x14ac:dyDescent="0.3">
      <c r="B95" s="155"/>
      <c r="F95" s="24"/>
      <c r="I95" s="27"/>
    </row>
    <row r="96" spans="2:12" ht="13" x14ac:dyDescent="0.3">
      <c r="B96" s="94" t="s">
        <v>109</v>
      </c>
      <c r="C96" s="95"/>
      <c r="D96" s="96"/>
      <c r="F96" s="24"/>
      <c r="I96" s="27"/>
    </row>
    <row r="97" spans="2:15" ht="13" x14ac:dyDescent="0.3">
      <c r="B97" s="17" t="s">
        <v>63</v>
      </c>
      <c r="D97" s="173"/>
      <c r="F97" s="24"/>
      <c r="I97" s="27"/>
    </row>
    <row r="98" spans="2:15" ht="13" x14ac:dyDescent="0.3">
      <c r="B98" s="11" t="s">
        <v>64</v>
      </c>
      <c r="C98" s="13"/>
      <c r="D98" s="12" t="s">
        <v>59</v>
      </c>
      <c r="F98" s="24"/>
      <c r="I98" s="27"/>
    </row>
    <row r="99" spans="2:15" ht="13" x14ac:dyDescent="0.3">
      <c r="B99" s="205" t="s">
        <v>93</v>
      </c>
      <c r="C99" s="206"/>
      <c r="D99" s="15">
        <f>C77</f>
        <v>0</v>
      </c>
      <c r="F99" s="24"/>
      <c r="I99" s="27"/>
    </row>
    <row r="100" spans="2:15" ht="13" x14ac:dyDescent="0.3">
      <c r="B100" s="205" t="s">
        <v>110</v>
      </c>
      <c r="C100" s="206"/>
      <c r="D100" s="15">
        <f>E85</f>
        <v>0</v>
      </c>
      <c r="F100" s="24"/>
      <c r="I100" s="27"/>
    </row>
    <row r="101" spans="2:15" ht="13" x14ac:dyDescent="0.3">
      <c r="B101" s="205" t="s">
        <v>56</v>
      </c>
      <c r="C101" s="206"/>
      <c r="D101" s="15">
        <f>C93</f>
        <v>0</v>
      </c>
      <c r="F101" s="24"/>
      <c r="I101" s="27"/>
    </row>
    <row r="102" spans="2:15" ht="13" x14ac:dyDescent="0.3">
      <c r="D102" s="220">
        <f>SUM(D99:D101)</f>
        <v>0</v>
      </c>
      <c r="F102" s="24"/>
      <c r="I102" s="27"/>
    </row>
    <row r="103" spans="2:15" ht="13" x14ac:dyDescent="0.3">
      <c r="B103" s="155"/>
      <c r="F103" s="24"/>
      <c r="I103" s="27"/>
    </row>
    <row r="104" spans="2:15" ht="13" thickBot="1" x14ac:dyDescent="0.3">
      <c r="B104" s="26"/>
      <c r="J104" s="27"/>
    </row>
    <row r="105" spans="2:15" ht="13" customHeight="1" x14ac:dyDescent="0.3">
      <c r="B105" s="100" t="s">
        <v>111</v>
      </c>
      <c r="C105" s="101"/>
      <c r="D105" s="106"/>
      <c r="I105" s="27"/>
      <c r="L105" s="119" t="s">
        <v>112</v>
      </c>
    </row>
    <row r="106" spans="2:15" ht="13" x14ac:dyDescent="0.3">
      <c r="B106" s="18" t="s">
        <v>63</v>
      </c>
      <c r="C106" s="256" t="s">
        <v>113</v>
      </c>
      <c r="D106" s="126"/>
      <c r="I106" s="26"/>
      <c r="L106" s="120"/>
      <c r="M106" s="125"/>
      <c r="N106" s="125"/>
      <c r="O106" s="125"/>
    </row>
    <row r="107" spans="2:15" ht="25" x14ac:dyDescent="0.3">
      <c r="B107" s="20" t="s">
        <v>64</v>
      </c>
      <c r="C107" s="257"/>
      <c r="D107" s="14" t="s">
        <v>65</v>
      </c>
      <c r="I107" s="27"/>
      <c r="L107" s="128" t="s">
        <v>114</v>
      </c>
      <c r="M107" s="125"/>
      <c r="N107" s="125"/>
      <c r="O107" s="125"/>
    </row>
    <row r="108" spans="2:15" ht="12.75" customHeight="1" x14ac:dyDescent="0.25">
      <c r="B108" s="91" t="s">
        <v>115</v>
      </c>
      <c r="C108" s="111"/>
      <c r="D108" s="111"/>
      <c r="I108" s="27"/>
      <c r="L108" s="128"/>
      <c r="M108" s="125"/>
      <c r="N108" s="125"/>
      <c r="O108" s="125"/>
    </row>
    <row r="109" spans="2:15" ht="13" x14ac:dyDescent="0.3">
      <c r="B109" s="28" t="s">
        <v>116</v>
      </c>
      <c r="C109" s="111"/>
      <c r="D109" s="111"/>
      <c r="H109" s="24"/>
      <c r="I109" s="29"/>
      <c r="L109" s="127" t="s">
        <v>117</v>
      </c>
      <c r="M109" s="125"/>
      <c r="N109" s="125"/>
      <c r="O109" s="125"/>
    </row>
    <row r="110" spans="2:15" ht="13" x14ac:dyDescent="0.3">
      <c r="B110" s="16"/>
      <c r="C110" s="107"/>
      <c r="D110" s="107"/>
      <c r="E110" s="24"/>
      <c r="F110" s="24"/>
      <c r="G110" s="24"/>
      <c r="H110" s="24"/>
      <c r="I110" s="29"/>
      <c r="L110" s="125"/>
      <c r="M110" s="125"/>
      <c r="N110" s="125"/>
      <c r="O110" s="125"/>
    </row>
    <row r="111" spans="2:15" ht="13" x14ac:dyDescent="0.3">
      <c r="D111" s="222">
        <f>SUM(D108:D110)</f>
        <v>0</v>
      </c>
      <c r="E111" s="24"/>
      <c r="F111" s="24"/>
      <c r="G111" s="24"/>
      <c r="H111" s="24"/>
    </row>
    <row r="114" spans="2:12" ht="13.5" thickBot="1" x14ac:dyDescent="0.35">
      <c r="B114" s="92" t="s">
        <v>118</v>
      </c>
      <c r="C114" s="93"/>
      <c r="D114" s="93"/>
      <c r="E114" s="130"/>
    </row>
    <row r="115" spans="2:12" ht="13" x14ac:dyDescent="0.3">
      <c r="L115" s="119" t="s">
        <v>119</v>
      </c>
    </row>
    <row r="116" spans="2:12" ht="38" x14ac:dyDescent="0.25">
      <c r="B116" s="129" t="s">
        <v>224</v>
      </c>
      <c r="C116" s="117" t="s">
        <v>120</v>
      </c>
      <c r="D116" s="118" t="s">
        <v>121</v>
      </c>
      <c r="E116" s="117" t="s">
        <v>59</v>
      </c>
      <c r="L116" s="133" t="s">
        <v>122</v>
      </c>
    </row>
    <row r="117" spans="2:12" ht="12.5" x14ac:dyDescent="0.25">
      <c r="B117" s="111"/>
      <c r="C117" s="117">
        <f>(B117/17.92)/EURO.rate</f>
        <v>0</v>
      </c>
      <c r="D117" s="111"/>
      <c r="E117" s="117">
        <f>C117*D117</f>
        <v>0</v>
      </c>
      <c r="L117" s="123"/>
    </row>
    <row r="118" spans="2:12" ht="12.5" x14ac:dyDescent="0.25">
      <c r="B118" s="111"/>
      <c r="C118" s="117">
        <f>(B118/17.92)/EURO.rate</f>
        <v>0</v>
      </c>
      <c r="D118" s="111"/>
      <c r="E118" s="117">
        <f>C118*D118</f>
        <v>0</v>
      </c>
      <c r="L118" s="133" t="s">
        <v>123</v>
      </c>
    </row>
    <row r="119" spans="2:12" ht="26.5" thickBot="1" x14ac:dyDescent="0.3">
      <c r="B119" s="111"/>
      <c r="C119" s="117">
        <f>(B119/17.92)/EURO.rate</f>
        <v>0</v>
      </c>
      <c r="D119" s="111"/>
      <c r="E119" s="117">
        <f>C119*D119</f>
        <v>0</v>
      </c>
      <c r="L119" s="134" t="s">
        <v>124</v>
      </c>
    </row>
    <row r="120" spans="2:12" ht="13" x14ac:dyDescent="0.3">
      <c r="E120" s="222">
        <f>SUM(E117:E119)</f>
        <v>0</v>
      </c>
    </row>
    <row r="121" spans="2:12" ht="12.75" customHeight="1" thickBot="1" x14ac:dyDescent="0.3"/>
    <row r="122" spans="2:12" ht="12.75" customHeight="1" x14ac:dyDescent="0.3">
      <c r="B122" s="167" t="s">
        <v>125</v>
      </c>
      <c r="C122" s="168"/>
      <c r="D122" s="168"/>
      <c r="E122" s="169"/>
    </row>
    <row r="123" spans="2:12" ht="12.75" customHeight="1" x14ac:dyDescent="0.3">
      <c r="B123" s="171" t="s">
        <v>126</v>
      </c>
      <c r="E123" s="172"/>
    </row>
    <row r="124" spans="2:12" ht="12.75" customHeight="1" x14ac:dyDescent="0.25">
      <c r="B124" s="174" t="s">
        <v>127</v>
      </c>
      <c r="C124" s="175"/>
      <c r="D124" s="175"/>
      <c r="E124" s="227">
        <f>J30+E120</f>
        <v>0</v>
      </c>
    </row>
    <row r="125" spans="2:12" ht="12.75" customHeight="1" x14ac:dyDescent="0.25">
      <c r="B125" s="180" t="s">
        <v>128</v>
      </c>
      <c r="E125" s="228">
        <f>C42</f>
        <v>0</v>
      </c>
    </row>
    <row r="126" spans="2:12" ht="12.75" customHeight="1" x14ac:dyDescent="0.25">
      <c r="B126" s="180" t="s">
        <v>129</v>
      </c>
      <c r="E126" s="228">
        <f>F52</f>
        <v>0</v>
      </c>
    </row>
    <row r="127" spans="2:12" ht="12.75" customHeight="1" x14ac:dyDescent="0.25">
      <c r="B127" s="180" t="s">
        <v>130</v>
      </c>
      <c r="E127" s="228">
        <f>E61</f>
        <v>0</v>
      </c>
    </row>
    <row r="128" spans="2:12" s="237" customFormat="1" ht="12.75" customHeight="1" x14ac:dyDescent="0.25">
      <c r="B128" s="236" t="s">
        <v>93</v>
      </c>
      <c r="E128" s="238">
        <f>C77</f>
        <v>0</v>
      </c>
    </row>
    <row r="129" spans="2:7" s="237" customFormat="1" ht="12.75" customHeight="1" x14ac:dyDescent="0.25">
      <c r="B129" s="236" t="s">
        <v>96</v>
      </c>
      <c r="E129" s="238">
        <f>E85</f>
        <v>0</v>
      </c>
    </row>
    <row r="130" spans="2:7" s="237" customFormat="1" ht="12.75" customHeight="1" x14ac:dyDescent="0.25">
      <c r="B130" s="236" t="s">
        <v>131</v>
      </c>
      <c r="E130" s="238">
        <f>C93</f>
        <v>0</v>
      </c>
    </row>
    <row r="131" spans="2:7" ht="12.75" customHeight="1" x14ac:dyDescent="0.25">
      <c r="B131" s="180" t="s">
        <v>132</v>
      </c>
      <c r="E131" s="228">
        <f>D102</f>
        <v>0</v>
      </c>
    </row>
    <row r="132" spans="2:7" ht="12.75" customHeight="1" x14ac:dyDescent="0.25">
      <c r="B132" s="195" t="s">
        <v>133</v>
      </c>
      <c r="C132" s="196"/>
      <c r="D132" s="103"/>
      <c r="E132" s="229">
        <f>I17*(E124+E126+E127+E131)</f>
        <v>0</v>
      </c>
    </row>
    <row r="133" spans="2:7" ht="12.75" customHeight="1" x14ac:dyDescent="0.25">
      <c r="B133" s="180" t="s">
        <v>134</v>
      </c>
      <c r="E133" s="230">
        <f>D111</f>
        <v>0</v>
      </c>
    </row>
    <row r="134" spans="2:7" ht="12.75" customHeight="1" thickBot="1" x14ac:dyDescent="0.3">
      <c r="B134" s="174" t="s">
        <v>135</v>
      </c>
      <c r="C134" s="175"/>
      <c r="D134" s="175"/>
      <c r="E134" s="223">
        <f>(E124+E125+E126+E127+E131+E132+E133)</f>
        <v>0</v>
      </c>
    </row>
    <row r="135" spans="2:7" ht="12.75" customHeight="1" x14ac:dyDescent="0.3">
      <c r="B135" s="218" t="s">
        <v>136</v>
      </c>
      <c r="C135" s="216"/>
      <c r="D135" s="216"/>
      <c r="E135" s="224">
        <f>E134*I15</f>
        <v>0</v>
      </c>
    </row>
    <row r="136" spans="2:7" s="217" customFormat="1" ht="12.75" customHeight="1" thickBot="1" x14ac:dyDescent="0.3">
      <c r="B136" s="262" t="s">
        <v>137</v>
      </c>
      <c r="C136" s="263"/>
      <c r="D136" s="264"/>
      <c r="E136" s="225"/>
      <c r="G136" s="104"/>
    </row>
    <row r="139" spans="2:7" ht="12.75" customHeight="1" x14ac:dyDescent="0.3">
      <c r="B139" s="201" t="s">
        <v>138</v>
      </c>
    </row>
    <row r="141" spans="2:7" ht="12.75" customHeight="1" x14ac:dyDescent="0.25">
      <c r="B141" t="s">
        <v>139</v>
      </c>
      <c r="E141" s="226">
        <f>((E124+E126+E127+E131)*I17)-((E124+E125+E126+E127+E131)*I16)</f>
        <v>0</v>
      </c>
    </row>
    <row r="142" spans="2:7" ht="12.75" customHeight="1" thickBot="1" x14ac:dyDescent="0.3">
      <c r="B142" s="202" t="s">
        <v>137</v>
      </c>
      <c r="C142" s="202"/>
      <c r="D142" s="202"/>
      <c r="E142" s="203">
        <f>E136</f>
        <v>0</v>
      </c>
      <c r="G142" s="104"/>
    </row>
    <row r="143" spans="2:7" ht="12.75" customHeight="1" x14ac:dyDescent="0.25">
      <c r="B143" s="104" t="s">
        <v>140</v>
      </c>
      <c r="E143" s="226">
        <f>E141+E142</f>
        <v>0</v>
      </c>
    </row>
    <row r="144" spans="2:7" ht="12.75" customHeight="1" thickBot="1" x14ac:dyDescent="0.3"/>
    <row r="145" spans="2:12" ht="12.75" customHeight="1" x14ac:dyDescent="0.3">
      <c r="B145" s="90" t="s">
        <v>141</v>
      </c>
      <c r="L145" s="119" t="s">
        <v>142</v>
      </c>
    </row>
    <row r="146" spans="2:12" ht="12.75" customHeight="1" x14ac:dyDescent="0.25">
      <c r="E146" s="226">
        <f>E135*(F146/100)</f>
        <v>0</v>
      </c>
      <c r="F146">
        <v>5</v>
      </c>
      <c r="G146" t="s">
        <v>34</v>
      </c>
      <c r="L146" s="123" t="s">
        <v>143</v>
      </c>
    </row>
    <row r="147" spans="2:12" ht="12.75" customHeight="1" thickBot="1" x14ac:dyDescent="0.3">
      <c r="E147" s="226">
        <f>E135*(F147/100)</f>
        <v>0</v>
      </c>
      <c r="F147">
        <v>10</v>
      </c>
      <c r="G147" t="s">
        <v>34</v>
      </c>
      <c r="L147" s="131" t="s">
        <v>144</v>
      </c>
    </row>
  </sheetData>
  <mergeCells count="11">
    <mergeCell ref="B136:D136"/>
    <mergeCell ref="E20:F21"/>
    <mergeCell ref="C10:F10"/>
    <mergeCell ref="C11:F11"/>
    <mergeCell ref="C12:F12"/>
    <mergeCell ref="C13:F13"/>
    <mergeCell ref="I20:J21"/>
    <mergeCell ref="G20:H21"/>
    <mergeCell ref="C106:C107"/>
    <mergeCell ref="B5:B6"/>
    <mergeCell ref="B7:B8"/>
  </mergeCells>
  <phoneticPr fontId="0" type="noConversion"/>
  <hyperlinks>
    <hyperlink ref="L90" r:id="rId1" xr:uid="{47E304C4-693D-4DD1-999B-433080463293}"/>
    <hyperlink ref="L44" r:id="rId2" xr:uid="{15248E81-B1CF-4C23-8FC7-369C4E2E589C}"/>
  </hyperlinks>
  <pageMargins left="0.75" right="0.75" top="1" bottom="1" header="0.5" footer="0.5"/>
  <pageSetup paperSize="9" scale="66"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B0D88-4035-4D96-8C90-CCCCDD04AF0E}">
  <dimension ref="A3:T19"/>
  <sheetViews>
    <sheetView workbookViewId="0">
      <selection activeCell="B11" sqref="B11"/>
    </sheetView>
  </sheetViews>
  <sheetFormatPr defaultRowHeight="12.5" x14ac:dyDescent="0.25"/>
  <sheetData>
    <row r="3" spans="2:20" ht="63" x14ac:dyDescent="0.25">
      <c r="B3" s="197" t="s">
        <v>145</v>
      </c>
      <c r="C3" s="197" t="s">
        <v>146</v>
      </c>
      <c r="D3" s="197" t="s">
        <v>52</v>
      </c>
      <c r="E3" s="197" t="s">
        <v>147</v>
      </c>
      <c r="F3" s="198" t="s">
        <v>148</v>
      </c>
      <c r="G3" s="198" t="s">
        <v>149</v>
      </c>
      <c r="H3" s="198" t="s">
        <v>150</v>
      </c>
      <c r="I3" s="197" t="s">
        <v>151</v>
      </c>
      <c r="J3" s="197" t="s">
        <v>152</v>
      </c>
      <c r="K3" s="197" t="s">
        <v>153</v>
      </c>
      <c r="L3" s="198" t="s">
        <v>154</v>
      </c>
      <c r="M3" s="198" t="s">
        <v>155</v>
      </c>
      <c r="N3" s="198" t="s">
        <v>131</v>
      </c>
      <c r="O3" s="198" t="s">
        <v>156</v>
      </c>
      <c r="P3" s="198" t="s">
        <v>157</v>
      </c>
      <c r="Q3" s="197" t="s">
        <v>158</v>
      </c>
      <c r="R3" s="197" t="s">
        <v>159</v>
      </c>
      <c r="S3" s="197" t="s">
        <v>160</v>
      </c>
      <c r="T3" s="197" t="s">
        <v>161</v>
      </c>
    </row>
    <row r="4" spans="2:20" ht="13" x14ac:dyDescent="0.3">
      <c r="B4" s="199" t="s">
        <v>162</v>
      </c>
      <c r="C4" s="204">
        <f>'Budget prep form'!J23</f>
        <v>0</v>
      </c>
      <c r="D4" s="204">
        <f>'Budget prep form'!J24</f>
        <v>0</v>
      </c>
      <c r="E4" s="204">
        <f>'Budget prep form'!J25</f>
        <v>0</v>
      </c>
      <c r="F4" s="204">
        <f>'Budget prep form'!J26</f>
        <v>0</v>
      </c>
      <c r="G4" s="204">
        <f>'Budget prep form'!J27</f>
        <v>0</v>
      </c>
      <c r="H4" s="204">
        <f>SUM(C4:G4)</f>
        <v>0</v>
      </c>
      <c r="I4" s="204">
        <f>'Budget prep form'!C42</f>
        <v>0</v>
      </c>
      <c r="J4" s="204">
        <f>'Budget prep form'!F52</f>
        <v>0</v>
      </c>
      <c r="K4" s="204">
        <f>'Budget prep form'!E61</f>
        <v>0</v>
      </c>
      <c r="L4" s="204">
        <f>'Budget prep form'!C77</f>
        <v>0</v>
      </c>
      <c r="M4" s="204">
        <f>'Budget prep form'!E85</f>
        <v>0</v>
      </c>
      <c r="N4" s="204">
        <f>'Budget prep form'!C93</f>
        <v>0</v>
      </c>
      <c r="O4" s="204">
        <f>'Budget prep form'!D102</f>
        <v>0</v>
      </c>
      <c r="P4" s="204">
        <f>J4+K4+O4</f>
        <v>0</v>
      </c>
      <c r="Q4" s="204">
        <f>'Budget prep form'!D111</f>
        <v>0</v>
      </c>
      <c r="R4" s="199">
        <f>(H4+P4)*'Budget prep form'!I17</f>
        <v>0</v>
      </c>
      <c r="S4" s="204">
        <f>H4+I4+P4+Q4+R4</f>
        <v>0</v>
      </c>
      <c r="T4" s="204">
        <f>S4</f>
        <v>0</v>
      </c>
    </row>
    <row r="5" spans="2:20" ht="13" x14ac:dyDescent="0.3">
      <c r="B5" s="199" t="s">
        <v>59</v>
      </c>
      <c r="C5" s="204">
        <f>C4</f>
        <v>0</v>
      </c>
      <c r="D5" s="204">
        <f t="shared" ref="D5:T5" si="0">D4</f>
        <v>0</v>
      </c>
      <c r="E5" s="204">
        <f t="shared" si="0"/>
        <v>0</v>
      </c>
      <c r="F5" s="204">
        <f t="shared" si="0"/>
        <v>0</v>
      </c>
      <c r="G5" s="204">
        <f t="shared" si="0"/>
        <v>0</v>
      </c>
      <c r="H5" s="204">
        <f t="shared" si="0"/>
        <v>0</v>
      </c>
      <c r="I5" s="204">
        <f t="shared" si="0"/>
        <v>0</v>
      </c>
      <c r="J5" s="204">
        <f t="shared" si="0"/>
        <v>0</v>
      </c>
      <c r="K5" s="204">
        <f t="shared" si="0"/>
        <v>0</v>
      </c>
      <c r="L5" s="204">
        <f t="shared" si="0"/>
        <v>0</v>
      </c>
      <c r="M5" s="204">
        <f t="shared" si="0"/>
        <v>0</v>
      </c>
      <c r="N5" s="204">
        <f t="shared" si="0"/>
        <v>0</v>
      </c>
      <c r="O5" s="204">
        <f t="shared" si="0"/>
        <v>0</v>
      </c>
      <c r="P5" s="204">
        <f>P4</f>
        <v>0</v>
      </c>
      <c r="Q5" s="204">
        <f t="shared" si="0"/>
        <v>0</v>
      </c>
      <c r="R5" s="204">
        <f t="shared" si="0"/>
        <v>0</v>
      </c>
      <c r="S5" s="204">
        <f t="shared" si="0"/>
        <v>0</v>
      </c>
      <c r="T5" s="204">
        <f t="shared" si="0"/>
        <v>0</v>
      </c>
    </row>
    <row r="6" spans="2:20" ht="14.5" x14ac:dyDescent="0.35">
      <c r="L6" s="162"/>
    </row>
    <row r="7" spans="2:20" ht="13" thickBot="1" x14ac:dyDescent="0.3"/>
    <row r="8" spans="2:20" ht="13" x14ac:dyDescent="0.3">
      <c r="B8" s="24" t="s">
        <v>163</v>
      </c>
      <c r="F8" s="241" t="s">
        <v>230</v>
      </c>
      <c r="G8" s="242"/>
      <c r="H8" s="242"/>
      <c r="I8" s="242"/>
      <c r="J8" s="242"/>
      <c r="K8" s="242"/>
      <c r="L8" s="242"/>
      <c r="M8" s="242"/>
      <c r="N8" s="242"/>
      <c r="O8" s="242"/>
      <c r="P8" s="242"/>
      <c r="Q8" s="242"/>
      <c r="R8" s="242"/>
      <c r="S8" s="243"/>
    </row>
    <row r="9" spans="2:20" ht="13" x14ac:dyDescent="0.3">
      <c r="B9" s="18" t="s">
        <v>63</v>
      </c>
      <c r="C9" s="10"/>
      <c r="F9" s="244" t="s">
        <v>231</v>
      </c>
      <c r="G9" s="245"/>
      <c r="H9" s="245"/>
      <c r="I9" s="245"/>
      <c r="J9" s="245"/>
      <c r="K9" s="245"/>
      <c r="L9" s="245"/>
      <c r="M9" s="245"/>
      <c r="N9" s="245"/>
      <c r="O9" s="245"/>
      <c r="P9" s="245"/>
      <c r="Q9" s="245"/>
      <c r="R9" s="245"/>
      <c r="S9" s="246"/>
    </row>
    <row r="10" spans="2:20" ht="13" x14ac:dyDescent="0.3">
      <c r="B10" s="20" t="s">
        <v>64</v>
      </c>
      <c r="C10" s="12" t="s">
        <v>65</v>
      </c>
      <c r="F10" s="244" t="s">
        <v>229</v>
      </c>
      <c r="G10" s="245"/>
      <c r="H10" s="245"/>
      <c r="I10" s="245"/>
      <c r="J10" s="245"/>
      <c r="K10" s="245"/>
      <c r="L10" s="245"/>
      <c r="M10" s="245"/>
      <c r="N10" s="245"/>
      <c r="O10" s="245"/>
      <c r="P10" s="245"/>
      <c r="Q10" s="245"/>
      <c r="R10" s="245"/>
      <c r="S10" s="246"/>
    </row>
    <row r="11" spans="2:20" ht="12.75" customHeight="1" x14ac:dyDescent="0.3">
      <c r="B11" s="111"/>
      <c r="C11" s="111"/>
      <c r="F11" s="247" t="s">
        <v>233</v>
      </c>
      <c r="G11" s="245"/>
      <c r="H11" s="245"/>
      <c r="I11" s="245"/>
      <c r="J11" s="245"/>
      <c r="K11" s="245"/>
      <c r="L11" s="245"/>
      <c r="M11" s="245"/>
      <c r="N11" s="245"/>
      <c r="O11" s="245"/>
      <c r="P11" s="245"/>
      <c r="Q11" s="245"/>
      <c r="R11" s="245"/>
      <c r="S11" s="246"/>
    </row>
    <row r="12" spans="2:20" ht="12.75" customHeight="1" thickBot="1" x14ac:dyDescent="0.3">
      <c r="B12" s="111"/>
      <c r="C12" s="111"/>
      <c r="F12" s="248" t="s">
        <v>232</v>
      </c>
      <c r="G12" s="249"/>
      <c r="H12" s="249"/>
      <c r="I12" s="249"/>
      <c r="J12" s="249"/>
      <c r="K12" s="249"/>
      <c r="L12" s="249"/>
      <c r="M12" s="249"/>
      <c r="N12" s="249"/>
      <c r="O12" s="249"/>
      <c r="P12" s="249"/>
      <c r="Q12" s="249"/>
      <c r="R12" s="249"/>
      <c r="S12" s="250"/>
    </row>
    <row r="13" spans="2:20" ht="12.75" customHeight="1" x14ac:dyDescent="0.25">
      <c r="B13" s="111"/>
      <c r="C13" s="111"/>
    </row>
    <row r="14" spans="2:20" ht="12.75" customHeight="1" x14ac:dyDescent="0.3">
      <c r="B14" s="200" t="s">
        <v>164</v>
      </c>
      <c r="C14" s="105">
        <f>SUM(C11:C13)</f>
        <v>0</v>
      </c>
      <c r="D14" s="239" t="s">
        <v>222</v>
      </c>
    </row>
    <row r="17" spans="1:2" ht="13" x14ac:dyDescent="0.3">
      <c r="B17" s="90"/>
    </row>
    <row r="19" spans="1:2" x14ac:dyDescent="0.25">
      <c r="A19" s="15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5315A-7F48-42C5-ADD9-212018035CBF}">
  <dimension ref="B3:U23"/>
  <sheetViews>
    <sheetView zoomScale="80" zoomScaleNormal="80" workbookViewId="0">
      <selection activeCell="B5" sqref="B5"/>
    </sheetView>
  </sheetViews>
  <sheetFormatPr defaultRowHeight="12.5" x14ac:dyDescent="0.25"/>
  <cols>
    <col min="3" max="3" width="24.1796875" customWidth="1"/>
    <col min="6" max="6" width="11.7265625" customWidth="1"/>
    <col min="7" max="7" width="14.54296875" customWidth="1"/>
    <col min="8" max="8" width="12.81640625" customWidth="1"/>
    <col min="9" max="9" width="14.1796875" customWidth="1"/>
    <col min="10" max="10" width="15.453125" customWidth="1"/>
    <col min="11" max="11" width="17.7265625" customWidth="1"/>
    <col min="15" max="15" width="11.81640625" customWidth="1"/>
    <col min="16" max="16" width="13.26953125" customWidth="1"/>
    <col min="17" max="17" width="10.54296875" customWidth="1"/>
    <col min="19" max="19" width="11.453125" customWidth="1"/>
    <col min="21" max="21" width="19.81640625" bestFit="1" customWidth="1"/>
  </cols>
  <sheetData>
    <row r="3" spans="2:21" x14ac:dyDescent="0.25">
      <c r="B3" t="s">
        <v>165</v>
      </c>
    </row>
    <row r="4" spans="2:21" s="160" customFormat="1" ht="87" x14ac:dyDescent="0.35">
      <c r="B4" s="158" t="s">
        <v>166</v>
      </c>
      <c r="C4" s="158" t="s">
        <v>167</v>
      </c>
      <c r="D4" s="158" t="s">
        <v>168</v>
      </c>
      <c r="E4" s="158" t="s">
        <v>169</v>
      </c>
      <c r="F4" s="158" t="s">
        <v>170</v>
      </c>
      <c r="G4" s="158" t="s">
        <v>171</v>
      </c>
      <c r="H4" s="158" t="s">
        <v>172</v>
      </c>
      <c r="I4" s="158" t="s">
        <v>173</v>
      </c>
      <c r="J4" s="158" t="s">
        <v>174</v>
      </c>
      <c r="K4" s="158" t="s">
        <v>175</v>
      </c>
      <c r="L4" s="158" t="s">
        <v>159</v>
      </c>
      <c r="M4" s="158" t="s">
        <v>160</v>
      </c>
      <c r="N4" s="158" t="s">
        <v>176</v>
      </c>
      <c r="O4" s="158" t="s">
        <v>177</v>
      </c>
      <c r="P4" s="159" t="s">
        <v>178</v>
      </c>
      <c r="Q4" s="158" t="s">
        <v>179</v>
      </c>
      <c r="R4" s="158" t="s">
        <v>180</v>
      </c>
      <c r="S4" s="158" t="s">
        <v>181</v>
      </c>
      <c r="T4" s="158" t="s">
        <v>137</v>
      </c>
      <c r="U4" s="158" t="s">
        <v>182</v>
      </c>
    </row>
    <row r="5" spans="2:21" ht="13" x14ac:dyDescent="0.3">
      <c r="B5" s="153"/>
      <c r="C5" s="153"/>
      <c r="D5" s="153"/>
      <c r="E5" s="153"/>
      <c r="F5" s="16">
        <f>'Budget prep form'!J30</f>
        <v>0</v>
      </c>
      <c r="G5" s="183">
        <f>'Budget prep form'!C42</f>
        <v>0</v>
      </c>
      <c r="H5" s="183">
        <f>'Budget prep form'!F52</f>
        <v>0</v>
      </c>
      <c r="I5" s="183">
        <f>'Budget prep form'!E61</f>
        <v>0</v>
      </c>
      <c r="J5" s="16">
        <f>'Budget prep form'!D102</f>
        <v>0</v>
      </c>
      <c r="K5" s="183">
        <f>'Budget prep form'!D111</f>
        <v>0</v>
      </c>
      <c r="L5" s="16">
        <f>(F5+H5+I5+J5)*'Budget prep form'!I17</f>
        <v>0</v>
      </c>
      <c r="M5" s="16">
        <f>SUM(F5:L5)</f>
        <v>0</v>
      </c>
      <c r="N5" s="161">
        <f>'Budget prep form'!I15</f>
        <v>1</v>
      </c>
      <c r="O5" s="16">
        <f>M5</f>
        <v>0</v>
      </c>
      <c r="P5" s="16">
        <f>O5*N5</f>
        <v>0</v>
      </c>
      <c r="Q5" s="16"/>
      <c r="R5" s="16"/>
      <c r="S5" s="16"/>
      <c r="T5" s="16"/>
      <c r="U5" s="16"/>
    </row>
    <row r="6" spans="2:21" ht="256.5" customHeight="1" x14ac:dyDescent="0.25">
      <c r="P6" s="269" t="s">
        <v>183</v>
      </c>
    </row>
    <row r="7" spans="2:21" ht="12.65" customHeight="1" x14ac:dyDescent="0.25">
      <c r="P7" s="270"/>
    </row>
    <row r="8" spans="2:21" ht="12.65" customHeight="1" x14ac:dyDescent="0.25">
      <c r="P8" s="270"/>
    </row>
    <row r="9" spans="2:21" ht="12.65" customHeight="1" x14ac:dyDescent="0.25">
      <c r="P9" s="270"/>
    </row>
    <row r="10" spans="2:21" ht="12.65" customHeight="1" x14ac:dyDescent="0.25">
      <c r="P10" s="270"/>
    </row>
    <row r="11" spans="2:21" ht="12.65" customHeight="1" x14ac:dyDescent="0.25">
      <c r="P11" s="270"/>
    </row>
    <row r="12" spans="2:21" ht="12.65" customHeight="1" x14ac:dyDescent="0.25">
      <c r="P12" s="270"/>
    </row>
    <row r="13" spans="2:21" ht="12.65" customHeight="1" x14ac:dyDescent="0.25">
      <c r="P13" s="270"/>
    </row>
    <row r="14" spans="2:21" ht="12.65" customHeight="1" x14ac:dyDescent="0.25">
      <c r="P14" s="270"/>
    </row>
    <row r="15" spans="2:21" ht="12.65" customHeight="1" x14ac:dyDescent="0.25">
      <c r="P15" s="270"/>
    </row>
    <row r="16" spans="2:21" ht="12.65" customHeight="1" x14ac:dyDescent="0.25">
      <c r="P16" s="270"/>
    </row>
    <row r="17" spans="16:16" ht="12.65" customHeight="1" x14ac:dyDescent="0.25">
      <c r="P17" s="270"/>
    </row>
    <row r="18" spans="16:16" ht="12.65" customHeight="1" x14ac:dyDescent="0.25">
      <c r="P18" s="270"/>
    </row>
    <row r="19" spans="16:16" ht="12.65" customHeight="1" x14ac:dyDescent="0.25">
      <c r="P19" s="270"/>
    </row>
    <row r="20" spans="16:16" ht="12.65" customHeight="1" x14ac:dyDescent="0.25">
      <c r="P20" s="270"/>
    </row>
    <row r="21" spans="16:16" ht="12.65" customHeight="1" x14ac:dyDescent="0.25">
      <c r="P21" s="270"/>
    </row>
    <row r="22" spans="16:16" ht="12.65" customHeight="1" x14ac:dyDescent="0.25">
      <c r="P22" s="270"/>
    </row>
    <row r="23" spans="16:16" ht="12.65" customHeight="1" x14ac:dyDescent="0.25">
      <c r="P23" s="271"/>
    </row>
  </sheetData>
  <mergeCells count="1">
    <mergeCell ref="P6:P23"/>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C3A7F-7C5A-499C-8889-AA688AADD0E4}">
  <dimension ref="A1:C22"/>
  <sheetViews>
    <sheetView workbookViewId="0"/>
  </sheetViews>
  <sheetFormatPr defaultRowHeight="12.5" x14ac:dyDescent="0.25"/>
  <cols>
    <col min="1" max="1" width="23.81640625" bestFit="1" customWidth="1"/>
    <col min="2" max="2" width="34.7265625" bestFit="1" customWidth="1"/>
    <col min="3" max="3" width="29.7265625" customWidth="1"/>
  </cols>
  <sheetData>
    <row r="1" spans="1:3" x14ac:dyDescent="0.25">
      <c r="A1">
        <f>SUM('Budget prep form'!C10:F10)</f>
        <v>0</v>
      </c>
    </row>
    <row r="2" spans="1:3" ht="14" x14ac:dyDescent="0.25">
      <c r="A2" s="135"/>
      <c r="B2" s="136"/>
      <c r="C2" s="137"/>
    </row>
    <row r="3" spans="1:3" ht="14" x14ac:dyDescent="0.25">
      <c r="A3" s="138"/>
      <c r="B3" s="139"/>
      <c r="C3" s="140" t="s">
        <v>125</v>
      </c>
    </row>
    <row r="4" spans="1:3" ht="14" x14ac:dyDescent="0.3">
      <c r="A4" s="272" t="s">
        <v>37</v>
      </c>
      <c r="B4" s="141" t="s">
        <v>146</v>
      </c>
      <c r="C4" s="142">
        <f>'Budget prep form'!J23</f>
        <v>0</v>
      </c>
    </row>
    <row r="5" spans="1:3" ht="14" x14ac:dyDescent="0.3">
      <c r="A5" s="273"/>
      <c r="B5" s="141" t="s">
        <v>184</v>
      </c>
      <c r="C5" s="142">
        <f>'Budget prep form'!J24</f>
        <v>0</v>
      </c>
    </row>
    <row r="6" spans="1:3" ht="14" x14ac:dyDescent="0.3">
      <c r="A6" s="273"/>
      <c r="B6" s="141" t="s">
        <v>185</v>
      </c>
      <c r="C6" s="142">
        <f>'Budget prep form'!J25</f>
        <v>0</v>
      </c>
    </row>
    <row r="7" spans="1:3" ht="14" x14ac:dyDescent="0.3">
      <c r="A7" s="273"/>
      <c r="B7" s="141" t="s">
        <v>148</v>
      </c>
      <c r="C7" s="142">
        <f>'Budget prep form'!J26</f>
        <v>0</v>
      </c>
    </row>
    <row r="8" spans="1:3" ht="14" x14ac:dyDescent="0.3">
      <c r="A8" s="273"/>
      <c r="B8" s="141" t="s">
        <v>56</v>
      </c>
      <c r="C8" s="142">
        <f>'Budget prep form'!J27</f>
        <v>0</v>
      </c>
    </row>
    <row r="9" spans="1:3" ht="14" x14ac:dyDescent="0.25">
      <c r="A9" s="274"/>
      <c r="B9" s="143" t="s">
        <v>186</v>
      </c>
      <c r="C9" s="144">
        <f>SUM(C4:C8)</f>
        <v>0</v>
      </c>
    </row>
    <row r="10" spans="1:3" ht="14" x14ac:dyDescent="0.3">
      <c r="A10" s="275" t="s">
        <v>187</v>
      </c>
      <c r="B10" s="141" t="s">
        <v>79</v>
      </c>
      <c r="C10" s="142">
        <f>'Budget prep form'!E126</f>
        <v>0</v>
      </c>
    </row>
    <row r="11" spans="1:3" ht="14" x14ac:dyDescent="0.3">
      <c r="A11" s="276"/>
      <c r="B11" s="141" t="s">
        <v>93</v>
      </c>
      <c r="C11" s="142">
        <f>'Budget prep form'!E128</f>
        <v>0</v>
      </c>
    </row>
    <row r="12" spans="1:3" ht="14" x14ac:dyDescent="0.3">
      <c r="A12" s="276"/>
      <c r="B12" s="141" t="s">
        <v>87</v>
      </c>
      <c r="C12" s="142">
        <f>'Budget prep form'!E127</f>
        <v>0</v>
      </c>
    </row>
    <row r="13" spans="1:3" ht="14" x14ac:dyDescent="0.3">
      <c r="A13" s="276"/>
      <c r="B13" s="141" t="s">
        <v>187</v>
      </c>
      <c r="C13" s="142">
        <f>'Budget prep form'!E129+'Budget prep form'!E130</f>
        <v>0</v>
      </c>
    </row>
    <row r="14" spans="1:3" ht="14" x14ac:dyDescent="0.3">
      <c r="A14" s="276"/>
      <c r="B14" s="141" t="s">
        <v>188</v>
      </c>
      <c r="C14" s="142"/>
    </row>
    <row r="15" spans="1:3" ht="14" x14ac:dyDescent="0.25">
      <c r="A15" s="276"/>
      <c r="B15" s="145" t="s">
        <v>189</v>
      </c>
      <c r="C15" s="146">
        <f>SUM(C10:C14)</f>
        <v>0</v>
      </c>
    </row>
    <row r="16" spans="1:3" ht="14" x14ac:dyDescent="0.25">
      <c r="A16" s="277"/>
      <c r="B16" s="143" t="s">
        <v>190</v>
      </c>
      <c r="C16" s="144">
        <f>C9+C15</f>
        <v>0</v>
      </c>
    </row>
    <row r="17" spans="1:3" ht="14" x14ac:dyDescent="0.25">
      <c r="A17" s="147"/>
      <c r="B17" s="148" t="s">
        <v>191</v>
      </c>
      <c r="C17" s="149">
        <f>(C9+C16)*'Budget prep form'!I17</f>
        <v>0</v>
      </c>
    </row>
    <row r="18" spans="1:3" ht="14" x14ac:dyDescent="0.3">
      <c r="A18" s="147"/>
      <c r="B18" s="148" t="s">
        <v>192</v>
      </c>
      <c r="C18" s="142">
        <f>'Budget prep form'!E133</f>
        <v>0</v>
      </c>
    </row>
    <row r="19" spans="1:3" ht="14" x14ac:dyDescent="0.3">
      <c r="A19" s="147"/>
      <c r="B19" s="148" t="s">
        <v>62</v>
      </c>
      <c r="C19" s="142">
        <f>'Budget prep form'!E125</f>
        <v>0</v>
      </c>
    </row>
    <row r="20" spans="1:3" ht="28" x14ac:dyDescent="0.3">
      <c r="A20" s="148"/>
      <c r="B20" s="150" t="s">
        <v>193</v>
      </c>
      <c r="C20" s="142"/>
    </row>
    <row r="21" spans="1:3" ht="14" x14ac:dyDescent="0.25">
      <c r="A21" s="278" t="s">
        <v>194</v>
      </c>
      <c r="B21" s="278"/>
      <c r="C21" s="144">
        <f>SUM(C16:C20)</f>
        <v>0</v>
      </c>
    </row>
    <row r="22" spans="1:3" ht="14" x14ac:dyDescent="0.25">
      <c r="A22" s="278" t="s">
        <v>195</v>
      </c>
      <c r="B22" s="278"/>
      <c r="C22" s="144">
        <f t="shared" ref="C22" si="0">C21</f>
        <v>0</v>
      </c>
    </row>
  </sheetData>
  <mergeCells count="4">
    <mergeCell ref="A4:A9"/>
    <mergeCell ref="A10:A16"/>
    <mergeCell ref="A21:B21"/>
    <mergeCell ref="A22:B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zoomScaleNormal="100" workbookViewId="0">
      <selection activeCell="C20" sqref="C20"/>
    </sheetView>
  </sheetViews>
  <sheetFormatPr defaultRowHeight="14" x14ac:dyDescent="0.3"/>
  <cols>
    <col min="1" max="1" width="20.54296875" style="1" customWidth="1"/>
    <col min="2" max="2" width="11.54296875" style="1" customWidth="1"/>
    <col min="3" max="3" width="11.1796875" style="1" customWidth="1"/>
    <col min="4" max="5" width="7.54296875" style="1" customWidth="1"/>
    <col min="6" max="6" width="11.453125" style="1" customWidth="1"/>
    <col min="7" max="7" width="7.54296875" style="1" customWidth="1"/>
    <col min="8" max="8" width="11" style="1" customWidth="1"/>
    <col min="9" max="9" width="11.54296875" style="1" customWidth="1"/>
    <col min="10" max="10" width="10.81640625" style="1" customWidth="1"/>
    <col min="11" max="11" width="10.54296875" style="1" customWidth="1"/>
    <col min="12" max="12" width="10.453125" style="1" customWidth="1"/>
    <col min="13" max="13" width="14.453125" style="1" customWidth="1"/>
    <col min="14" max="14" width="22.54296875" style="22" customWidth="1"/>
    <col min="15" max="15" width="16.54296875" customWidth="1"/>
  </cols>
  <sheetData>
    <row r="1" spans="1:14" ht="17.5" x14ac:dyDescent="0.35">
      <c r="A1" s="47">
        <v>0</v>
      </c>
      <c r="B1" s="30"/>
      <c r="C1" s="30"/>
      <c r="D1" s="30"/>
      <c r="E1" s="30"/>
      <c r="F1" s="30"/>
      <c r="G1" s="30"/>
      <c r="H1" s="30"/>
      <c r="I1" s="30"/>
      <c r="J1" s="30"/>
      <c r="K1" s="30"/>
      <c r="L1" s="63" t="s">
        <v>196</v>
      </c>
      <c r="M1" s="30"/>
    </row>
    <row r="2" spans="1:14" ht="13.5" customHeight="1" x14ac:dyDescent="0.35">
      <c r="A2" s="47"/>
      <c r="B2" s="30"/>
      <c r="C2" s="30"/>
      <c r="D2" s="30"/>
      <c r="E2" s="30"/>
      <c r="F2" s="30"/>
      <c r="G2" s="30"/>
      <c r="H2" s="30"/>
      <c r="I2" s="30"/>
      <c r="J2" s="30"/>
      <c r="K2" s="30"/>
      <c r="L2" s="31"/>
      <c r="M2" s="30"/>
    </row>
    <row r="3" spans="1:14" x14ac:dyDescent="0.3">
      <c r="A3" s="32" t="s">
        <v>197</v>
      </c>
      <c r="B3" s="32">
        <f>'Budget prep form'!G15</f>
        <v>0</v>
      </c>
      <c r="C3" s="32"/>
      <c r="D3" s="32"/>
      <c r="E3" s="32"/>
      <c r="F3" s="32"/>
      <c r="G3" s="32"/>
      <c r="H3" s="2"/>
      <c r="I3" s="30"/>
      <c r="J3" s="30"/>
      <c r="K3" s="30"/>
      <c r="L3" s="30"/>
      <c r="M3" s="30"/>
    </row>
    <row r="4" spans="1:14" x14ac:dyDescent="0.3">
      <c r="A4" s="32" t="s">
        <v>198</v>
      </c>
      <c r="B4" s="33">
        <f>EURO.rate</f>
        <v>10.5</v>
      </c>
      <c r="C4" s="33"/>
      <c r="D4" s="33"/>
      <c r="E4" s="33"/>
      <c r="F4" s="33"/>
      <c r="G4" s="33"/>
      <c r="H4" s="2"/>
      <c r="I4" s="30"/>
      <c r="J4" s="30"/>
      <c r="K4" s="30"/>
      <c r="L4" s="30"/>
      <c r="M4" s="30"/>
    </row>
    <row r="5" spans="1:14" x14ac:dyDescent="0.3">
      <c r="A5" s="32" t="s">
        <v>35</v>
      </c>
      <c r="B5" s="43">
        <f>inflation</f>
        <v>0.03</v>
      </c>
      <c r="C5" s="43"/>
      <c r="D5" s="43"/>
      <c r="E5" s="43"/>
      <c r="F5" s="43"/>
      <c r="G5" s="43"/>
      <c r="H5" s="44"/>
      <c r="I5" s="2"/>
      <c r="J5" s="46"/>
      <c r="K5" s="30"/>
      <c r="L5" s="30"/>
      <c r="M5" s="30"/>
    </row>
    <row r="6" spans="1:14" ht="14.5" thickBot="1" x14ac:dyDescent="0.35">
      <c r="A6" s="32"/>
      <c r="B6" s="43"/>
      <c r="C6" s="43"/>
      <c r="D6" s="43"/>
      <c r="E6" s="43"/>
      <c r="F6" s="43"/>
      <c r="G6" s="43"/>
      <c r="H6" s="44"/>
      <c r="I6" s="2"/>
      <c r="J6" s="30"/>
      <c r="K6" s="30"/>
      <c r="L6" s="30"/>
      <c r="M6" s="30"/>
    </row>
    <row r="7" spans="1:14" ht="16" thickBot="1" x14ac:dyDescent="0.4">
      <c r="A7" s="279" t="s">
        <v>199</v>
      </c>
      <c r="B7" s="280"/>
      <c r="C7" s="280"/>
      <c r="D7" s="281"/>
      <c r="E7"/>
      <c r="F7"/>
      <c r="G7" s="43"/>
      <c r="H7" s="44"/>
      <c r="I7" s="2"/>
      <c r="J7" s="30"/>
      <c r="K7" s="30"/>
      <c r="L7" s="30"/>
      <c r="M7" s="30"/>
    </row>
    <row r="8" spans="1:14" ht="14.5" thickBot="1" x14ac:dyDescent="0.35">
      <c r="A8" s="32"/>
      <c r="B8" s="43"/>
      <c r="C8" s="43"/>
      <c r="D8" s="43"/>
      <c r="E8" s="43"/>
      <c r="F8" s="43"/>
      <c r="G8" s="43"/>
      <c r="H8" s="44"/>
      <c r="I8" s="2"/>
      <c r="J8" s="30"/>
      <c r="K8" s="30"/>
      <c r="L8" s="30"/>
      <c r="M8" s="30"/>
    </row>
    <row r="9" spans="1:14" ht="43.5" customHeight="1" thickBot="1" x14ac:dyDescent="0.4">
      <c r="A9" s="34" t="s">
        <v>200</v>
      </c>
      <c r="B9" s="35" t="s">
        <v>201</v>
      </c>
      <c r="C9" s="35" t="s">
        <v>202</v>
      </c>
      <c r="D9" s="35" t="s">
        <v>203</v>
      </c>
      <c r="E9" s="35" t="s">
        <v>204</v>
      </c>
      <c r="F9" s="35" t="s">
        <v>205</v>
      </c>
      <c r="G9" s="35" t="s">
        <v>206</v>
      </c>
      <c r="H9" s="50" t="s">
        <v>207</v>
      </c>
      <c r="I9" s="50" t="s">
        <v>208</v>
      </c>
      <c r="J9" s="50" t="s">
        <v>209</v>
      </c>
      <c r="K9" s="50" t="s">
        <v>210</v>
      </c>
      <c r="L9" s="50" t="s">
        <v>211</v>
      </c>
      <c r="M9" s="51" t="s">
        <v>59</v>
      </c>
      <c r="N9" s="35" t="s">
        <v>212</v>
      </c>
    </row>
    <row r="10" spans="1:14" ht="17.25" customHeight="1" x14ac:dyDescent="0.3">
      <c r="A10" s="36" t="e">
        <f>'Budget prep form'!#REF!</f>
        <v>#REF!</v>
      </c>
      <c r="B10" s="37" t="e">
        <f>'Budget prep form'!#REF!</f>
        <v>#REF!</v>
      </c>
      <c r="C10" s="70" t="e">
        <f>'Budget prep form'!#REF!</f>
        <v>#REF!</v>
      </c>
      <c r="D10" s="70" t="e">
        <f>'Budget prep form'!#REF!</f>
        <v>#REF!</v>
      </c>
      <c r="E10" s="70" t="e">
        <f>'Budget prep form'!#REF!</f>
        <v>#REF!</v>
      </c>
      <c r="F10" s="70" t="e">
        <f>'Budget prep form'!#REF!</f>
        <v>#REF!</v>
      </c>
      <c r="G10" s="71" t="e">
        <f>'Budget prep form'!#REF!</f>
        <v>#REF!</v>
      </c>
      <c r="H10" s="52" t="e">
        <f>B10*C10</f>
        <v>#REF!</v>
      </c>
      <c r="I10" s="53" t="e">
        <f>B10*D10</f>
        <v>#REF!</v>
      </c>
      <c r="J10" s="53" t="e">
        <f>B10*E10</f>
        <v>#REF!</v>
      </c>
      <c r="K10" s="53" t="e">
        <f>B10*F10</f>
        <v>#REF!</v>
      </c>
      <c r="L10" s="53" t="e">
        <f>B10*G10</f>
        <v>#REF!</v>
      </c>
      <c r="M10" s="54" t="e">
        <f>SUM(H10:L10)</f>
        <v>#REF!</v>
      </c>
      <c r="N10" s="45" t="e">
        <f>IF(M10='Budget prep form'!#REF!,"OK","Difference!")</f>
        <v>#REF!</v>
      </c>
    </row>
    <row r="11" spans="1:14" ht="18" customHeight="1" x14ac:dyDescent="0.3">
      <c r="A11" s="36" t="e">
        <f>'Budget prep form'!#REF!</f>
        <v>#REF!</v>
      </c>
      <c r="B11" s="37" t="e">
        <f>'Budget prep form'!#REF!</f>
        <v>#REF!</v>
      </c>
      <c r="C11" s="70" t="e">
        <f>'Budget prep form'!#REF!</f>
        <v>#REF!</v>
      </c>
      <c r="D11" s="70" t="e">
        <f>'Budget prep form'!#REF!</f>
        <v>#REF!</v>
      </c>
      <c r="E11" s="70" t="e">
        <f>'Budget prep form'!#REF!</f>
        <v>#REF!</v>
      </c>
      <c r="F11" s="70" t="e">
        <f>'Budget prep form'!#REF!</f>
        <v>#REF!</v>
      </c>
      <c r="G11" s="71" t="e">
        <f>'Budget prep form'!#REF!</f>
        <v>#REF!</v>
      </c>
      <c r="H11" s="55" t="e">
        <f t="shared" ref="H11:H15" si="0">B11*C11</f>
        <v>#REF!</v>
      </c>
      <c r="I11" s="56" t="e">
        <f t="shared" ref="I11:I15" si="1">B11*D11</f>
        <v>#REF!</v>
      </c>
      <c r="J11" s="56" t="e">
        <f t="shared" ref="J11:J15" si="2">B11*E11</f>
        <v>#REF!</v>
      </c>
      <c r="K11" s="56" t="e">
        <f t="shared" ref="K11:K15" si="3">B11*F11</f>
        <v>#REF!</v>
      </c>
      <c r="L11" s="56" t="e">
        <f t="shared" ref="L11:L15" si="4">B11*G11</f>
        <v>#REF!</v>
      </c>
      <c r="M11" s="57" t="e">
        <f t="shared" ref="M11:M15" si="5">SUM(H11:L11)</f>
        <v>#REF!</v>
      </c>
      <c r="N11" s="45" t="e">
        <f>IF(M11='Budget prep form'!#REF!,"OK","Difference!")</f>
        <v>#REF!</v>
      </c>
    </row>
    <row r="12" spans="1:14" ht="17.25" customHeight="1" x14ac:dyDescent="0.3">
      <c r="A12" s="36" t="e">
        <f>'Budget prep form'!#REF!</f>
        <v>#REF!</v>
      </c>
      <c r="B12" s="37" t="e">
        <f>'Budget prep form'!#REF!</f>
        <v>#REF!</v>
      </c>
      <c r="C12" s="70" t="e">
        <f>'Budget prep form'!#REF!</f>
        <v>#REF!</v>
      </c>
      <c r="D12" s="70" t="e">
        <f>'Budget prep form'!#REF!</f>
        <v>#REF!</v>
      </c>
      <c r="E12" s="70" t="e">
        <f>'Budget prep form'!#REF!</f>
        <v>#REF!</v>
      </c>
      <c r="F12" s="70" t="e">
        <f>'Budget prep form'!#REF!</f>
        <v>#REF!</v>
      </c>
      <c r="G12" s="71" t="e">
        <f>'Budget prep form'!#REF!</f>
        <v>#REF!</v>
      </c>
      <c r="H12" s="55" t="e">
        <f t="shared" si="0"/>
        <v>#REF!</v>
      </c>
      <c r="I12" s="56" t="e">
        <f t="shared" si="1"/>
        <v>#REF!</v>
      </c>
      <c r="J12" s="56" t="e">
        <f t="shared" si="2"/>
        <v>#REF!</v>
      </c>
      <c r="K12" s="56" t="e">
        <f t="shared" si="3"/>
        <v>#REF!</v>
      </c>
      <c r="L12" s="56" t="e">
        <f t="shared" si="4"/>
        <v>#REF!</v>
      </c>
      <c r="M12" s="57" t="e">
        <f t="shared" si="5"/>
        <v>#REF!</v>
      </c>
      <c r="N12" s="45" t="e">
        <f>IF(M12='Budget prep form'!#REF!,"OK","Difference!")</f>
        <v>#REF!</v>
      </c>
    </row>
    <row r="13" spans="1:14" ht="17.25" customHeight="1" x14ac:dyDescent="0.3">
      <c r="A13" s="36" t="e">
        <f>'Budget prep form'!#REF!</f>
        <v>#REF!</v>
      </c>
      <c r="B13" s="37" t="e">
        <f>'Budget prep form'!#REF!</f>
        <v>#REF!</v>
      </c>
      <c r="C13" s="70" t="e">
        <f>'Budget prep form'!#REF!</f>
        <v>#REF!</v>
      </c>
      <c r="D13" s="70" t="e">
        <f>'Budget prep form'!#REF!</f>
        <v>#REF!</v>
      </c>
      <c r="E13" s="70" t="e">
        <f>'Budget prep form'!#REF!</f>
        <v>#REF!</v>
      </c>
      <c r="F13" s="70" t="e">
        <f>'Budget prep form'!#REF!</f>
        <v>#REF!</v>
      </c>
      <c r="G13" s="71" t="e">
        <f>'Budget prep form'!#REF!</f>
        <v>#REF!</v>
      </c>
      <c r="H13" s="55" t="e">
        <f t="shared" si="0"/>
        <v>#REF!</v>
      </c>
      <c r="I13" s="56" t="e">
        <f t="shared" si="1"/>
        <v>#REF!</v>
      </c>
      <c r="J13" s="56" t="e">
        <f t="shared" si="2"/>
        <v>#REF!</v>
      </c>
      <c r="K13" s="56" t="e">
        <f t="shared" si="3"/>
        <v>#REF!</v>
      </c>
      <c r="L13" s="56" t="e">
        <f t="shared" si="4"/>
        <v>#REF!</v>
      </c>
      <c r="M13" s="57" t="e">
        <f t="shared" si="5"/>
        <v>#REF!</v>
      </c>
      <c r="N13" s="45" t="e">
        <f>IF(M13='Budget prep form'!#REF!,"OK","Difference!")</f>
        <v>#REF!</v>
      </c>
    </row>
    <row r="14" spans="1:14" ht="17.25" customHeight="1" x14ac:dyDescent="0.3">
      <c r="A14" s="36" t="e">
        <f>'Budget prep form'!#REF!</f>
        <v>#REF!</v>
      </c>
      <c r="B14" s="37" t="e">
        <f>'Budget prep form'!#REF!</f>
        <v>#REF!</v>
      </c>
      <c r="C14" s="70" t="e">
        <f>'Budget prep form'!#REF!</f>
        <v>#REF!</v>
      </c>
      <c r="D14" s="70" t="e">
        <f>'Budget prep form'!#REF!</f>
        <v>#REF!</v>
      </c>
      <c r="E14" s="70" t="e">
        <f>'Budget prep form'!#REF!</f>
        <v>#REF!</v>
      </c>
      <c r="F14" s="70" t="e">
        <f>'Budget prep form'!#REF!</f>
        <v>#REF!</v>
      </c>
      <c r="G14" s="71" t="e">
        <f>'Budget prep form'!#REF!</f>
        <v>#REF!</v>
      </c>
      <c r="H14" s="55" t="e">
        <f t="shared" si="0"/>
        <v>#REF!</v>
      </c>
      <c r="I14" s="56" t="e">
        <f t="shared" si="1"/>
        <v>#REF!</v>
      </c>
      <c r="J14" s="56" t="e">
        <f t="shared" si="2"/>
        <v>#REF!</v>
      </c>
      <c r="K14" s="56" t="e">
        <f t="shared" si="3"/>
        <v>#REF!</v>
      </c>
      <c r="L14" s="56" t="e">
        <f t="shared" si="4"/>
        <v>#REF!</v>
      </c>
      <c r="M14" s="57" t="e">
        <f t="shared" si="5"/>
        <v>#REF!</v>
      </c>
      <c r="N14" s="45" t="e">
        <f>IF(M14='Budget prep form'!#REF!,"OK","Difference!")</f>
        <v>#REF!</v>
      </c>
    </row>
    <row r="15" spans="1:14" ht="17.25" customHeight="1" x14ac:dyDescent="0.3">
      <c r="A15" s="36" t="e">
        <f>'Budget prep form'!#REF!</f>
        <v>#REF!</v>
      </c>
      <c r="B15" s="37" t="e">
        <f>'Budget prep form'!#REF!</f>
        <v>#REF!</v>
      </c>
      <c r="C15" s="70" t="e">
        <f>'Budget prep form'!#REF!</f>
        <v>#REF!</v>
      </c>
      <c r="D15" s="70" t="e">
        <f>'Budget prep form'!#REF!</f>
        <v>#REF!</v>
      </c>
      <c r="E15" s="70" t="e">
        <f>'Budget prep form'!#REF!</f>
        <v>#REF!</v>
      </c>
      <c r="F15" s="70" t="e">
        <f>'Budget prep form'!#REF!</f>
        <v>#REF!</v>
      </c>
      <c r="G15" s="71" t="e">
        <f>'Budget prep form'!#REF!</f>
        <v>#REF!</v>
      </c>
      <c r="H15" s="55" t="e">
        <f t="shared" si="0"/>
        <v>#REF!</v>
      </c>
      <c r="I15" s="56" t="e">
        <f t="shared" si="1"/>
        <v>#REF!</v>
      </c>
      <c r="J15" s="56" t="e">
        <f t="shared" si="2"/>
        <v>#REF!</v>
      </c>
      <c r="K15" s="56" t="e">
        <f t="shared" si="3"/>
        <v>#REF!</v>
      </c>
      <c r="L15" s="56" t="e">
        <f t="shared" si="4"/>
        <v>#REF!</v>
      </c>
      <c r="M15" s="57" t="e">
        <f t="shared" si="5"/>
        <v>#REF!</v>
      </c>
      <c r="N15" s="45" t="e">
        <f>IF(M15='Budget prep form'!#REF!,"OK","Difference!")</f>
        <v>#REF!</v>
      </c>
    </row>
    <row r="16" spans="1:14" ht="17.25" customHeight="1" x14ac:dyDescent="0.3">
      <c r="A16" s="36" t="e">
        <f>'Budget prep form'!#REF!</f>
        <v>#REF!</v>
      </c>
      <c r="B16" s="37" t="e">
        <f>'Budget prep form'!#REF!</f>
        <v>#REF!</v>
      </c>
      <c r="C16" s="70" t="e">
        <f>'Budget prep form'!#REF!</f>
        <v>#REF!</v>
      </c>
      <c r="D16" s="70" t="e">
        <f>'Budget prep form'!#REF!</f>
        <v>#REF!</v>
      </c>
      <c r="E16" s="70" t="e">
        <f>'Budget prep form'!#REF!</f>
        <v>#REF!</v>
      </c>
      <c r="F16" s="70" t="e">
        <f>'Budget prep form'!#REF!</f>
        <v>#REF!</v>
      </c>
      <c r="G16" s="71" t="e">
        <f>'Budget prep form'!#REF!</f>
        <v>#REF!</v>
      </c>
      <c r="H16" s="55" t="e">
        <f t="shared" ref="H16:H17" si="6">B16*C16</f>
        <v>#REF!</v>
      </c>
      <c r="I16" s="56" t="e">
        <f t="shared" ref="I16:I17" si="7">B16*D16</f>
        <v>#REF!</v>
      </c>
      <c r="J16" s="56" t="e">
        <f t="shared" ref="J16:J17" si="8">B16*E16</f>
        <v>#REF!</v>
      </c>
      <c r="K16" s="56" t="e">
        <f t="shared" ref="K16:K17" si="9">B16*F16</f>
        <v>#REF!</v>
      </c>
      <c r="L16" s="56" t="e">
        <f t="shared" ref="L16:L17" si="10">B16*G16</f>
        <v>#REF!</v>
      </c>
      <c r="M16" s="57" t="e">
        <f t="shared" ref="M16:M17" si="11">SUM(H16:L16)</f>
        <v>#REF!</v>
      </c>
      <c r="N16" s="45" t="e">
        <f>IF(M16='Budget prep form'!#REF!,"OK","Difference!")</f>
        <v>#REF!</v>
      </c>
    </row>
    <row r="17" spans="1:14" ht="18" customHeight="1" thickBot="1" x14ac:dyDescent="0.35">
      <c r="A17" s="36" t="e">
        <f>'Budget prep form'!#REF!</f>
        <v>#REF!</v>
      </c>
      <c r="B17" s="37" t="e">
        <f>'Budget prep form'!#REF!</f>
        <v>#REF!</v>
      </c>
      <c r="C17" s="70" t="e">
        <f>'Budget prep form'!#REF!</f>
        <v>#REF!</v>
      </c>
      <c r="D17" s="70" t="e">
        <f>'Budget prep form'!#REF!</f>
        <v>#REF!</v>
      </c>
      <c r="E17" s="70" t="e">
        <f>'Budget prep form'!#REF!</f>
        <v>#REF!</v>
      </c>
      <c r="F17" s="70" t="e">
        <f>'Budget prep form'!#REF!</f>
        <v>#REF!</v>
      </c>
      <c r="G17" s="71" t="e">
        <f>'Budget prep form'!#REF!</f>
        <v>#REF!</v>
      </c>
      <c r="H17" s="55" t="e">
        <f t="shared" si="6"/>
        <v>#REF!</v>
      </c>
      <c r="I17" s="56" t="e">
        <f t="shared" si="7"/>
        <v>#REF!</v>
      </c>
      <c r="J17" s="56" t="e">
        <f t="shared" si="8"/>
        <v>#REF!</v>
      </c>
      <c r="K17" s="56" t="e">
        <f t="shared" si="9"/>
        <v>#REF!</v>
      </c>
      <c r="L17" s="56" t="e">
        <f t="shared" si="10"/>
        <v>#REF!</v>
      </c>
      <c r="M17" s="57" t="e">
        <f t="shared" si="11"/>
        <v>#REF!</v>
      </c>
      <c r="N17" s="65" t="e">
        <f>IF(M17='Budget prep form'!#REF!,"OK","Difference!")</f>
        <v>#REF!</v>
      </c>
    </row>
    <row r="18" spans="1:14" ht="13" x14ac:dyDescent="0.3">
      <c r="A18" s="36" t="s">
        <v>213</v>
      </c>
      <c r="B18" s="39"/>
      <c r="C18" s="39"/>
      <c r="D18" s="39"/>
      <c r="E18" s="39"/>
      <c r="F18" s="39"/>
      <c r="G18" s="39"/>
      <c r="H18" s="58" t="e">
        <f>SUM(H10:H17)</f>
        <v>#REF!</v>
      </c>
      <c r="I18" s="59" t="e">
        <f>SUM(I10:I17)</f>
        <v>#REF!</v>
      </c>
      <c r="J18" s="59" t="e">
        <f>SUM(J10:J17)</f>
        <v>#REF!</v>
      </c>
      <c r="K18" s="59" t="e">
        <f>SUM(K10:K17)</f>
        <v>#REF!</v>
      </c>
      <c r="L18" s="59" t="e">
        <f>SUM(L10:L17)</f>
        <v>#REF!</v>
      </c>
      <c r="M18" s="57" t="e">
        <f>SUM(H18:L18)</f>
        <v>#REF!</v>
      </c>
      <c r="N18" s="38"/>
    </row>
    <row r="19" spans="1:14" ht="13.5" thickBot="1" x14ac:dyDescent="0.35">
      <c r="A19" s="40" t="s">
        <v>214</v>
      </c>
      <c r="B19" s="41"/>
      <c r="C19" s="41"/>
      <c r="D19" s="41"/>
      <c r="E19" s="41"/>
      <c r="F19" s="41"/>
      <c r="G19" s="41"/>
      <c r="H19" s="60" t="e">
        <f>H18</f>
        <v>#REF!</v>
      </c>
      <c r="I19" s="61" t="e">
        <f>(1+$B$5)*I18</f>
        <v>#REF!</v>
      </c>
      <c r="J19" s="61" t="e">
        <f>(1+$B$5)^($B$3-3)*J18</f>
        <v>#REF!</v>
      </c>
      <c r="K19" s="61" t="e">
        <f>(1+$B$5)^($B$3-2)*K18</f>
        <v>#REF!</v>
      </c>
      <c r="L19" s="61" t="e">
        <f>(1+$B$5)^($B$3-1)*L18</f>
        <v>#REF!</v>
      </c>
      <c r="M19" s="62" t="e">
        <f>SUM(H19:L19)</f>
        <v>#REF!</v>
      </c>
      <c r="N19" s="38"/>
    </row>
    <row r="20" spans="1:14" ht="60" customHeight="1" x14ac:dyDescent="0.3">
      <c r="A20" s="30"/>
      <c r="B20" s="30"/>
      <c r="C20" s="30"/>
      <c r="D20" s="30"/>
      <c r="E20" s="30"/>
      <c r="F20" s="30"/>
      <c r="G20" s="30"/>
      <c r="H20" s="282"/>
      <c r="I20" s="282"/>
      <c r="J20" s="282"/>
      <c r="K20" s="282"/>
      <c r="L20" s="282"/>
      <c r="M20" s="282"/>
    </row>
    <row r="21" spans="1:14" ht="15" customHeight="1" x14ac:dyDescent="0.35">
      <c r="A21" s="30"/>
      <c r="B21" s="72" t="str">
        <f>"Monthy salary incl "&amp;inflation*100&amp;"% annual increase yrs 2-5"</f>
        <v>Monthy salary incl 3% annual increase yrs 2-5</v>
      </c>
      <c r="C21" s="30"/>
      <c r="D21" s="30"/>
      <c r="E21" s="30"/>
      <c r="F21" s="30"/>
      <c r="G21" s="30"/>
      <c r="H21" s="72" t="str">
        <f>"Annual salary cost incl "&amp;inflation*100&amp;"% annual increase yrs 2-5"</f>
        <v>Annual salary cost incl 3% annual increase yrs 2-5</v>
      </c>
      <c r="I21" s="69"/>
      <c r="J21" s="69"/>
      <c r="K21" s="69"/>
      <c r="L21" s="69"/>
      <c r="M21" s="69"/>
    </row>
    <row r="22" spans="1:14" x14ac:dyDescent="0.3">
      <c r="A22" s="30"/>
      <c r="B22" s="104" t="s">
        <v>215</v>
      </c>
      <c r="C22" s="104" t="s">
        <v>216</v>
      </c>
      <c r="D22" s="104" t="s">
        <v>217</v>
      </c>
      <c r="E22" s="104" t="s">
        <v>218</v>
      </c>
      <c r="F22" s="104" t="s">
        <v>219</v>
      </c>
      <c r="G22" s="30"/>
      <c r="H22" s="30"/>
      <c r="I22" s="30"/>
      <c r="J22" s="30"/>
      <c r="K22" s="30"/>
      <c r="L22" s="30"/>
      <c r="M22" s="30"/>
    </row>
    <row r="23" spans="1:14" x14ac:dyDescent="0.3">
      <c r="A23" s="30" t="e">
        <f t="shared" ref="A23:B30" si="12">A10</f>
        <v>#REF!</v>
      </c>
      <c r="B23" s="73" t="e">
        <f t="shared" si="12"/>
        <v>#REF!</v>
      </c>
      <c r="C23" s="73" t="e">
        <f t="shared" ref="C23:F30" si="13">B23*(1+inflation)</f>
        <v>#REF!</v>
      </c>
      <c r="D23" s="73" t="e">
        <f t="shared" si="13"/>
        <v>#REF!</v>
      </c>
      <c r="E23" s="73" t="e">
        <f t="shared" si="13"/>
        <v>#REF!</v>
      </c>
      <c r="F23" s="73" t="e">
        <f t="shared" si="13"/>
        <v>#REF!</v>
      </c>
      <c r="G23" s="73"/>
      <c r="H23" s="73" t="e">
        <f t="shared" ref="H23:L30" si="14">B23*C10</f>
        <v>#REF!</v>
      </c>
      <c r="I23" s="73" t="e">
        <f t="shared" si="14"/>
        <v>#REF!</v>
      </c>
      <c r="J23" s="73" t="e">
        <f t="shared" si="14"/>
        <v>#REF!</v>
      </c>
      <c r="K23" s="73" t="e">
        <f t="shared" si="14"/>
        <v>#REF!</v>
      </c>
      <c r="L23" s="73" t="e">
        <f t="shared" si="14"/>
        <v>#REF!</v>
      </c>
      <c r="M23" s="75" t="e">
        <f t="shared" ref="M23:M30" si="15">SUM(H23:L23)</f>
        <v>#REF!</v>
      </c>
    </row>
    <row r="24" spans="1:14" x14ac:dyDescent="0.3">
      <c r="A24" s="30" t="e">
        <f t="shared" si="12"/>
        <v>#REF!</v>
      </c>
      <c r="B24" s="73" t="e">
        <f t="shared" si="12"/>
        <v>#REF!</v>
      </c>
      <c r="C24" s="73" t="e">
        <f t="shared" si="13"/>
        <v>#REF!</v>
      </c>
      <c r="D24" s="73" t="e">
        <f t="shared" si="13"/>
        <v>#REF!</v>
      </c>
      <c r="E24" s="73" t="e">
        <f t="shared" si="13"/>
        <v>#REF!</v>
      </c>
      <c r="F24" s="73" t="e">
        <f t="shared" si="13"/>
        <v>#REF!</v>
      </c>
      <c r="G24" s="73"/>
      <c r="H24" s="73" t="e">
        <f t="shared" si="14"/>
        <v>#REF!</v>
      </c>
      <c r="I24" s="73" t="e">
        <f t="shared" si="14"/>
        <v>#REF!</v>
      </c>
      <c r="J24" s="73" t="e">
        <f t="shared" si="14"/>
        <v>#REF!</v>
      </c>
      <c r="K24" s="73" t="e">
        <f t="shared" si="14"/>
        <v>#REF!</v>
      </c>
      <c r="L24" s="73" t="e">
        <f t="shared" si="14"/>
        <v>#REF!</v>
      </c>
      <c r="M24" s="75" t="e">
        <f t="shared" si="15"/>
        <v>#REF!</v>
      </c>
    </row>
    <row r="25" spans="1:14" x14ac:dyDescent="0.3">
      <c r="A25" s="30" t="e">
        <f t="shared" si="12"/>
        <v>#REF!</v>
      </c>
      <c r="B25" s="73" t="e">
        <f t="shared" si="12"/>
        <v>#REF!</v>
      </c>
      <c r="C25" s="73" t="e">
        <f t="shared" si="13"/>
        <v>#REF!</v>
      </c>
      <c r="D25" s="73" t="e">
        <f t="shared" si="13"/>
        <v>#REF!</v>
      </c>
      <c r="E25" s="73" t="e">
        <f t="shared" si="13"/>
        <v>#REF!</v>
      </c>
      <c r="F25" s="73" t="e">
        <f t="shared" si="13"/>
        <v>#REF!</v>
      </c>
      <c r="G25" s="73"/>
      <c r="H25" s="73" t="e">
        <f t="shared" si="14"/>
        <v>#REF!</v>
      </c>
      <c r="I25" s="73" t="e">
        <f t="shared" si="14"/>
        <v>#REF!</v>
      </c>
      <c r="J25" s="73" t="e">
        <f t="shared" si="14"/>
        <v>#REF!</v>
      </c>
      <c r="K25" s="73" t="e">
        <f t="shared" si="14"/>
        <v>#REF!</v>
      </c>
      <c r="L25" s="73" t="e">
        <f t="shared" si="14"/>
        <v>#REF!</v>
      </c>
      <c r="M25" s="75" t="e">
        <f t="shared" si="15"/>
        <v>#REF!</v>
      </c>
    </row>
    <row r="26" spans="1:14" x14ac:dyDescent="0.3">
      <c r="A26" s="30" t="e">
        <f t="shared" si="12"/>
        <v>#REF!</v>
      </c>
      <c r="B26" s="73" t="e">
        <f t="shared" si="12"/>
        <v>#REF!</v>
      </c>
      <c r="C26" s="73" t="e">
        <f t="shared" si="13"/>
        <v>#REF!</v>
      </c>
      <c r="D26" s="73" t="e">
        <f t="shared" si="13"/>
        <v>#REF!</v>
      </c>
      <c r="E26" s="73" t="e">
        <f t="shared" si="13"/>
        <v>#REF!</v>
      </c>
      <c r="F26" s="73" t="e">
        <f t="shared" si="13"/>
        <v>#REF!</v>
      </c>
      <c r="G26" s="73"/>
      <c r="H26" s="73" t="e">
        <f t="shared" si="14"/>
        <v>#REF!</v>
      </c>
      <c r="I26" s="73" t="e">
        <f t="shared" si="14"/>
        <v>#REF!</v>
      </c>
      <c r="J26" s="73" t="e">
        <f t="shared" si="14"/>
        <v>#REF!</v>
      </c>
      <c r="K26" s="73" t="e">
        <f t="shared" si="14"/>
        <v>#REF!</v>
      </c>
      <c r="L26" s="73" t="e">
        <f t="shared" si="14"/>
        <v>#REF!</v>
      </c>
      <c r="M26" s="75" t="e">
        <f t="shared" si="15"/>
        <v>#REF!</v>
      </c>
    </row>
    <row r="27" spans="1:14" x14ac:dyDescent="0.3">
      <c r="A27" s="30" t="e">
        <f t="shared" si="12"/>
        <v>#REF!</v>
      </c>
      <c r="B27" s="73" t="e">
        <f t="shared" si="12"/>
        <v>#REF!</v>
      </c>
      <c r="C27" s="73" t="e">
        <f t="shared" si="13"/>
        <v>#REF!</v>
      </c>
      <c r="D27" s="73" t="e">
        <f t="shared" si="13"/>
        <v>#REF!</v>
      </c>
      <c r="E27" s="73" t="e">
        <f t="shared" si="13"/>
        <v>#REF!</v>
      </c>
      <c r="F27" s="73" t="e">
        <f t="shared" si="13"/>
        <v>#REF!</v>
      </c>
      <c r="G27" s="73"/>
      <c r="H27" s="73" t="e">
        <f t="shared" si="14"/>
        <v>#REF!</v>
      </c>
      <c r="I27" s="73" t="e">
        <f t="shared" si="14"/>
        <v>#REF!</v>
      </c>
      <c r="J27" s="73" t="e">
        <f t="shared" si="14"/>
        <v>#REF!</v>
      </c>
      <c r="K27" s="73" t="e">
        <f t="shared" si="14"/>
        <v>#REF!</v>
      </c>
      <c r="L27" s="73" t="e">
        <f t="shared" si="14"/>
        <v>#REF!</v>
      </c>
      <c r="M27" s="75" t="e">
        <f t="shared" si="15"/>
        <v>#REF!</v>
      </c>
    </row>
    <row r="28" spans="1:14" x14ac:dyDescent="0.3">
      <c r="A28" s="30" t="e">
        <f t="shared" si="12"/>
        <v>#REF!</v>
      </c>
      <c r="B28" s="73" t="e">
        <f t="shared" si="12"/>
        <v>#REF!</v>
      </c>
      <c r="C28" s="73" t="e">
        <f t="shared" si="13"/>
        <v>#REF!</v>
      </c>
      <c r="D28" s="73" t="e">
        <f t="shared" si="13"/>
        <v>#REF!</v>
      </c>
      <c r="E28" s="73" t="e">
        <f t="shared" si="13"/>
        <v>#REF!</v>
      </c>
      <c r="F28" s="73" t="e">
        <f t="shared" si="13"/>
        <v>#REF!</v>
      </c>
      <c r="G28" s="73"/>
      <c r="H28" s="74" t="e">
        <f t="shared" si="14"/>
        <v>#REF!</v>
      </c>
      <c r="I28" s="74" t="e">
        <f t="shared" si="14"/>
        <v>#REF!</v>
      </c>
      <c r="J28" s="74" t="e">
        <f t="shared" si="14"/>
        <v>#REF!</v>
      </c>
      <c r="K28" s="74" t="e">
        <f t="shared" si="14"/>
        <v>#REF!</v>
      </c>
      <c r="L28" s="74" t="e">
        <f t="shared" si="14"/>
        <v>#REF!</v>
      </c>
      <c r="M28" s="75" t="e">
        <f t="shared" si="15"/>
        <v>#REF!</v>
      </c>
    </row>
    <row r="29" spans="1:14" x14ac:dyDescent="0.3">
      <c r="A29" s="30" t="e">
        <f t="shared" si="12"/>
        <v>#REF!</v>
      </c>
      <c r="B29" s="73" t="e">
        <f t="shared" si="12"/>
        <v>#REF!</v>
      </c>
      <c r="C29" s="73" t="e">
        <f t="shared" si="13"/>
        <v>#REF!</v>
      </c>
      <c r="D29" s="73" t="e">
        <f t="shared" si="13"/>
        <v>#REF!</v>
      </c>
      <c r="E29" s="73" t="e">
        <f t="shared" si="13"/>
        <v>#REF!</v>
      </c>
      <c r="F29" s="73" t="e">
        <f t="shared" si="13"/>
        <v>#REF!</v>
      </c>
      <c r="G29" s="73"/>
      <c r="H29" s="74" t="e">
        <f t="shared" si="14"/>
        <v>#REF!</v>
      </c>
      <c r="I29" s="74" t="e">
        <f t="shared" si="14"/>
        <v>#REF!</v>
      </c>
      <c r="J29" s="74" t="e">
        <f t="shared" si="14"/>
        <v>#REF!</v>
      </c>
      <c r="K29" s="73" t="e">
        <f t="shared" si="14"/>
        <v>#REF!</v>
      </c>
      <c r="L29" s="73" t="e">
        <f t="shared" si="14"/>
        <v>#REF!</v>
      </c>
      <c r="M29" s="75" t="e">
        <f t="shared" si="15"/>
        <v>#REF!</v>
      </c>
    </row>
    <row r="30" spans="1:14" x14ac:dyDescent="0.3">
      <c r="A30" s="30" t="e">
        <f t="shared" si="12"/>
        <v>#REF!</v>
      </c>
      <c r="B30" s="73" t="e">
        <f t="shared" si="12"/>
        <v>#REF!</v>
      </c>
      <c r="C30" s="73" t="e">
        <f t="shared" si="13"/>
        <v>#REF!</v>
      </c>
      <c r="D30" s="73" t="e">
        <f t="shared" si="13"/>
        <v>#REF!</v>
      </c>
      <c r="E30" s="73" t="e">
        <f t="shared" si="13"/>
        <v>#REF!</v>
      </c>
      <c r="F30" s="73" t="e">
        <f t="shared" si="13"/>
        <v>#REF!</v>
      </c>
      <c r="G30" s="73"/>
      <c r="H30" s="74" t="e">
        <f t="shared" si="14"/>
        <v>#REF!</v>
      </c>
      <c r="I30" s="74" t="e">
        <f t="shared" si="14"/>
        <v>#REF!</v>
      </c>
      <c r="J30" s="74" t="e">
        <f t="shared" si="14"/>
        <v>#REF!</v>
      </c>
      <c r="K30" s="74" t="e">
        <f t="shared" si="14"/>
        <v>#REF!</v>
      </c>
      <c r="L30" s="73" t="e">
        <f t="shared" si="14"/>
        <v>#REF!</v>
      </c>
      <c r="M30" s="75" t="e">
        <f t="shared" si="15"/>
        <v>#REF!</v>
      </c>
    </row>
    <row r="31" spans="1:14" x14ac:dyDescent="0.3">
      <c r="A31" s="30"/>
      <c r="B31" s="77" t="e">
        <f>SUM(B23:B30)</f>
        <v>#REF!</v>
      </c>
      <c r="C31" s="77" t="e">
        <f t="shared" ref="C31:M31" si="16">SUM(C23:C30)</f>
        <v>#REF!</v>
      </c>
      <c r="D31" s="77" t="e">
        <f t="shared" si="16"/>
        <v>#REF!</v>
      </c>
      <c r="E31" s="77" t="e">
        <f t="shared" si="16"/>
        <v>#REF!</v>
      </c>
      <c r="F31" s="77" t="e">
        <f t="shared" si="16"/>
        <v>#REF!</v>
      </c>
      <c r="G31" s="77">
        <f t="shared" si="16"/>
        <v>0</v>
      </c>
      <c r="H31" s="77" t="e">
        <f t="shared" si="16"/>
        <v>#REF!</v>
      </c>
      <c r="I31" s="77" t="e">
        <f t="shared" si="16"/>
        <v>#REF!</v>
      </c>
      <c r="J31" s="77" t="e">
        <f t="shared" si="16"/>
        <v>#REF!</v>
      </c>
      <c r="K31" s="77" t="e">
        <f t="shared" si="16"/>
        <v>#REF!</v>
      </c>
      <c r="L31" s="77" t="e">
        <f t="shared" si="16"/>
        <v>#REF!</v>
      </c>
      <c r="M31" s="77" t="e">
        <f t="shared" si="16"/>
        <v>#REF!</v>
      </c>
    </row>
    <row r="32" spans="1:14" x14ac:dyDescent="0.3">
      <c r="A32" s="30"/>
    </row>
  </sheetData>
  <mergeCells count="2">
    <mergeCell ref="A7:D7"/>
    <mergeCell ref="H20:M20"/>
  </mergeCells>
  <phoneticPr fontId="0" type="noConversion"/>
  <printOptions gridLines="1"/>
  <pageMargins left="0.75" right="0.75" top="1" bottom="1" header="0.5" footer="0.5"/>
  <pageSetup paperSize="9" orientation="landscape" r:id="rId1"/>
  <headerFooter alignWithMargins="0"/>
  <ignoredErrors>
    <ignoredError sqref="H10:L15"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1FBC0D267DC8D4685544B2680342637" ma:contentTypeVersion="12" ma:contentTypeDescription="Skapa ett nytt dokument." ma:contentTypeScope="" ma:versionID="b579e900b9ed07d61c09e5fad1652fee">
  <xsd:schema xmlns:xsd="http://www.w3.org/2001/XMLSchema" xmlns:xs="http://www.w3.org/2001/XMLSchema" xmlns:p="http://schemas.microsoft.com/office/2006/metadata/properties" xmlns:ns2="09aecc78-1e6a-4c4b-b7c4-d93fc3d0e537" xmlns:ns3="f7e49831-198b-4518-811d-7d0ab6ef077a" targetNamespace="http://schemas.microsoft.com/office/2006/metadata/properties" ma:root="true" ma:fieldsID="12184d2c4a8363bde20ce017153aca05" ns2:_="" ns3:_="">
    <xsd:import namespace="09aecc78-1e6a-4c4b-b7c4-d93fc3d0e537"/>
    <xsd:import namespace="f7e49831-198b-4518-811d-7d0ab6ef077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aecc78-1e6a-4c4b-b7c4-d93fc3d0e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e49831-198b-4518-811d-7d0ab6ef077a" elementFormDefault="qualified">
    <xsd:import namespace="http://schemas.microsoft.com/office/2006/documentManagement/types"/>
    <xsd:import namespace="http://schemas.microsoft.com/office/infopath/2007/PartnerControls"/>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7375BF-4D4B-46BA-AA25-EBAD5B60A93B}">
  <ds:schemaRefs>
    <ds:schemaRef ds:uri="http://schemas.microsoft.com/office/2006/metadata/properties"/>
    <ds:schemaRef ds:uri="http://schemas.microsoft.com/office/infopath/2007/PartnerControls"/>
    <ds:schemaRef ds:uri="75b25211-51f4-4bc7-a526-bf82a9358edd"/>
    <ds:schemaRef ds:uri="3eb0851b-2f88-4807-9714-62f37496a345"/>
  </ds:schemaRefs>
</ds:datastoreItem>
</file>

<file path=customXml/itemProps2.xml><?xml version="1.0" encoding="utf-8"?>
<ds:datastoreItem xmlns:ds="http://schemas.openxmlformats.org/officeDocument/2006/customXml" ds:itemID="{6829DCEE-5DE7-49DF-9F45-D3ACAAE294BB}">
  <ds:schemaRefs>
    <ds:schemaRef ds:uri="http://schemas.microsoft.com/sharepoint/v3/contenttype/forms"/>
  </ds:schemaRefs>
</ds:datastoreItem>
</file>

<file path=customXml/itemProps3.xml><?xml version="1.0" encoding="utf-8"?>
<ds:datastoreItem xmlns:ds="http://schemas.openxmlformats.org/officeDocument/2006/customXml" ds:itemID="{E286267B-CFF1-491A-A76E-264448EB36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aecc78-1e6a-4c4b-b7c4-d93fc3d0e537"/>
    <ds:schemaRef ds:uri="f7e49831-198b-4518-811d-7d0ab6ef07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Coordinator collaboration proj</vt:lpstr>
      <vt:lpstr>Budget prep form</vt:lpstr>
      <vt:lpstr>ERC actual cost proposal </vt:lpstr>
      <vt:lpstr>Collaboration proposal</vt:lpstr>
      <vt:lpstr>Budget projektbok (internal)</vt:lpstr>
      <vt:lpstr>Pers breakdown-per year</vt:lpstr>
      <vt:lpstr>EURO.rate</vt:lpstr>
      <vt:lpstr>inflation</vt:lpstr>
      <vt:lpstr>LKP</vt:lpstr>
    </vt:vector>
  </TitlesOfParts>
  <Manager/>
  <Company>Bill and Melinda Gates Foundation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Rose-Marie Karlsson</dc:creator>
  <cp:keywords/>
  <dc:description/>
  <cp:lastModifiedBy>Rose-Marie Karlsson</cp:lastModifiedBy>
  <cp:revision/>
  <dcterms:created xsi:type="dcterms:W3CDTF">2003-02-05T17:37:24Z</dcterms:created>
  <dcterms:modified xsi:type="dcterms:W3CDTF">2025-09-01T13:11:02Z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0x010100C1FBC0D267DC8D4685544B2680342637</vt:lpwstr>
  </property>
</Properties>
</file>